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C7890380-5E83-47F5-BD45-B889E4C3944E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Доходы" sheetId="4" r:id="rId1"/>
    <sheet name="Источники" sheetId="5" r:id="rId2"/>
    <sheet name="Приложение № 3" sheetId="7" r:id="rId3"/>
    <sheet name="Приложение № 4" sheetId="8" r:id="rId4"/>
  </sheets>
  <externalReferences>
    <externalReference r:id="rId5"/>
  </externalReferences>
  <definedNames>
    <definedName name="_GoBack" localSheetId="2">'Приложение № 3'!#REF!</definedName>
    <definedName name="_GoBack" localSheetId="3">'Приложение № 4'!#REF!</definedName>
    <definedName name="_xlnm._FilterDatabase" localSheetId="2" hidden="1">'Приложение № 3'!$B$8:$C$36</definedName>
    <definedName name="_xlnm._FilterDatabase" localSheetId="3" hidden="1">'Приложение № 4'!$C$8:$F$192</definedName>
    <definedName name="Excel_BuiltIn_Print_Area">#REF!</definedName>
    <definedName name="Excel_BuiltIn_Print_Titles">#REF!</definedName>
    <definedName name="FinishMounth">'[1]Параметры отчета'!$C$11</definedName>
    <definedName name="FinishYear">#REF!</definedName>
    <definedName name="StartMounth">'[1]Параметры отчета'!$C$10</definedName>
    <definedName name="StartYear">#REF!</definedName>
    <definedName name="апрель">#REF!</definedName>
    <definedName name="год">#REF!</definedName>
    <definedName name="декабрь">#REF!</definedName>
    <definedName name="_xlnm.Print_Titles" localSheetId="0">Доходы!$7:$8</definedName>
    <definedName name="_xlnm.Print_Titles" localSheetId="1">Источники!$7:$8</definedName>
    <definedName name="_xlnm.Print_Titles" localSheetId="2">'Приложение № 3'!$7:$8</definedName>
    <definedName name="_xlnm.Print_Titles" localSheetId="3">'Приложение № 4'!$7:$8</definedName>
    <definedName name="июль">#REF!</definedName>
    <definedName name="июнь">#REF!</definedName>
    <definedName name="майчик">#REF!</definedName>
    <definedName name="март">#REF!</definedName>
    <definedName name="начдата">#REF!</definedName>
    <definedName name="ноябрь">#REF!</definedName>
    <definedName name="_xlnm.Print_Area" localSheetId="0">Доходы!$A$1:$F$67</definedName>
    <definedName name="_xlnm.Print_Area" localSheetId="2">'Приложение № 3'!$A$1:$G$36</definedName>
    <definedName name="_xlnm.Print_Area" localSheetId="3">'Приложение № 4'!$A$1:$J$192</definedName>
    <definedName name="октябрик">#REF!</definedName>
    <definedName name="октябрь">#REF!</definedName>
    <definedName name="сентябрь">#REF!</definedName>
    <definedName name="справка">#REF!</definedName>
    <definedName name="формат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1" i="8" l="1"/>
  <c r="I172" i="8"/>
  <c r="J172" i="8"/>
  <c r="H171" i="8"/>
  <c r="H172" i="8"/>
  <c r="G171" i="8"/>
  <c r="G172" i="8"/>
  <c r="J166" i="8" l="1"/>
  <c r="I165" i="8"/>
  <c r="H165" i="8"/>
  <c r="G165" i="8"/>
  <c r="G164" i="8" s="1"/>
  <c r="J165" i="8" l="1"/>
  <c r="I164" i="8"/>
  <c r="J164" i="8" s="1"/>
  <c r="J155" i="8"/>
  <c r="I154" i="8"/>
  <c r="I153" i="8" s="1"/>
  <c r="I152" i="8" s="1"/>
  <c r="E31" i="4"/>
  <c r="I163" i="8" l="1"/>
  <c r="I162" i="8" s="1"/>
  <c r="I161" i="8" s="1"/>
  <c r="I160" i="8" s="1"/>
  <c r="F29" i="7" s="1"/>
  <c r="F28" i="7" s="1"/>
  <c r="H163" i="8"/>
  <c r="G163" i="8"/>
  <c r="G162" i="8" s="1"/>
  <c r="G161" i="8" s="1"/>
  <c r="G160" i="8" s="1"/>
  <c r="D29" i="7" s="1"/>
  <c r="D28" i="7" s="1"/>
  <c r="H154" i="8"/>
  <c r="G154" i="8"/>
  <c r="G153" i="8" s="1"/>
  <c r="G152" i="8" s="1"/>
  <c r="J163" i="8" l="1"/>
  <c r="H162" i="8"/>
  <c r="H153" i="8"/>
  <c r="J154" i="8"/>
  <c r="F22" i="4"/>
  <c r="H173" i="8"/>
  <c r="H170" i="8" s="1"/>
  <c r="H169" i="8" s="1"/>
  <c r="H168" i="8" s="1"/>
  <c r="H167" i="8" s="1"/>
  <c r="I173" i="8"/>
  <c r="I170" i="8" s="1"/>
  <c r="I169" i="8" s="1"/>
  <c r="I168" i="8" s="1"/>
  <c r="G173" i="8"/>
  <c r="G170" i="8" s="1"/>
  <c r="G169" i="8" s="1"/>
  <c r="G168" i="8" s="1"/>
  <c r="H152" i="8" l="1"/>
  <c r="J153" i="8"/>
  <c r="J162" i="8"/>
  <c r="H161" i="8"/>
  <c r="E31" i="7"/>
  <c r="G167" i="8"/>
  <c r="D31" i="7"/>
  <c r="I167" i="8"/>
  <c r="F31" i="7"/>
  <c r="F30" i="7" s="1"/>
  <c r="I69" i="8"/>
  <c r="H69" i="8"/>
  <c r="H68" i="8" s="1"/>
  <c r="H67" i="8" s="1"/>
  <c r="G69" i="8"/>
  <c r="G77" i="8"/>
  <c r="G75" i="8"/>
  <c r="G33" i="8"/>
  <c r="G31" i="8"/>
  <c r="J161" i="8" l="1"/>
  <c r="H160" i="8"/>
  <c r="J152" i="8"/>
  <c r="G68" i="8"/>
  <c r="G67" i="8" s="1"/>
  <c r="I68" i="8"/>
  <c r="H77" i="8"/>
  <c r="H75" i="8"/>
  <c r="H35" i="8"/>
  <c r="H33" i="8"/>
  <c r="E29" i="7" l="1"/>
  <c r="J160" i="8"/>
  <c r="I67" i="8"/>
  <c r="J181" i="8"/>
  <c r="I180" i="8"/>
  <c r="I179" i="8" s="1"/>
  <c r="H180" i="8"/>
  <c r="H179" i="8" s="1"/>
  <c r="H178" i="8" s="1"/>
  <c r="G180" i="8"/>
  <c r="G179" i="8" s="1"/>
  <c r="G178" i="8" s="1"/>
  <c r="G177" i="8" s="1"/>
  <c r="E12" i="4"/>
  <c r="E26" i="4"/>
  <c r="E28" i="7" l="1"/>
  <c r="G28" i="7" s="1"/>
  <c r="G29" i="7"/>
  <c r="J179" i="8"/>
  <c r="J180" i="8"/>
  <c r="I178" i="8"/>
  <c r="I177" i="8" s="1"/>
  <c r="H177" i="8"/>
  <c r="J177" i="8" l="1"/>
  <c r="J178" i="8"/>
  <c r="G23" i="7" l="1"/>
  <c r="G26" i="7"/>
  <c r="G31" i="7"/>
  <c r="J28" i="8"/>
  <c r="J32" i="8"/>
  <c r="J34" i="8"/>
  <c r="J36" i="8"/>
  <c r="J39" i="8"/>
  <c r="J45" i="8"/>
  <c r="J56" i="8"/>
  <c r="J61" i="8"/>
  <c r="J76" i="8"/>
  <c r="J78" i="8"/>
  <c r="J85" i="8"/>
  <c r="J90" i="8"/>
  <c r="J93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8" i="8"/>
  <c r="J119" i="8"/>
  <c r="J120" i="8"/>
  <c r="J121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42" i="8"/>
  <c r="J147" i="8"/>
  <c r="J151" i="8"/>
  <c r="J159" i="8"/>
  <c r="J167" i="8"/>
  <c r="J168" i="8"/>
  <c r="J169" i="8"/>
  <c r="J170" i="8"/>
  <c r="J171" i="8"/>
  <c r="J173" i="8"/>
  <c r="J174" i="8"/>
  <c r="J185" i="8"/>
  <c r="J22" i="8"/>
  <c r="I27" i="8"/>
  <c r="I26" i="8" s="1"/>
  <c r="I25" i="8" s="1"/>
  <c r="I24" i="8" s="1"/>
  <c r="I31" i="8"/>
  <c r="I33" i="8"/>
  <c r="I35" i="8"/>
  <c r="I38" i="8"/>
  <c r="I44" i="8"/>
  <c r="I43" i="8" s="1"/>
  <c r="I42" i="8" s="1"/>
  <c r="I41" i="8" s="1"/>
  <c r="I40" i="8" s="1"/>
  <c r="I50" i="8"/>
  <c r="I49" i="8" s="1"/>
  <c r="I48" i="8" s="1"/>
  <c r="I47" i="8" s="1"/>
  <c r="I46" i="8" s="1"/>
  <c r="I55" i="8"/>
  <c r="I54" i="8" s="1"/>
  <c r="I53" i="8" s="1"/>
  <c r="I52" i="8" s="1"/>
  <c r="F15" i="7" s="1"/>
  <c r="I60" i="8"/>
  <c r="I62" i="8"/>
  <c r="I64" i="8"/>
  <c r="I75" i="8"/>
  <c r="I77" i="8"/>
  <c r="I84" i="8"/>
  <c r="I83" i="8" s="1"/>
  <c r="I82" i="8" s="1"/>
  <c r="I92" i="8"/>
  <c r="I91" i="8" s="1"/>
  <c r="I89" i="8"/>
  <c r="I88" i="8" s="1"/>
  <c r="I100" i="8"/>
  <c r="I99" i="8" s="1"/>
  <c r="I98" i="8" s="1"/>
  <c r="I97" i="8" s="1"/>
  <c r="I96" i="8" s="1"/>
  <c r="I95" i="8" s="1"/>
  <c r="I124" i="8"/>
  <c r="I123" i="8" s="1"/>
  <c r="I122" i="8" s="1"/>
  <c r="I117" i="8" s="1"/>
  <c r="F25" i="7" s="1"/>
  <c r="I141" i="8"/>
  <c r="I140" i="8" s="1"/>
  <c r="I139" i="8" s="1"/>
  <c r="I138" i="8" s="1"/>
  <c r="I146" i="8"/>
  <c r="I150" i="8"/>
  <c r="I149" i="8" s="1"/>
  <c r="I158" i="8"/>
  <c r="I184" i="8"/>
  <c r="I183" i="8" s="1"/>
  <c r="I182" i="8" s="1"/>
  <c r="I190" i="8"/>
  <c r="I189" i="8" s="1"/>
  <c r="I188" i="8" s="1"/>
  <c r="I187" i="8" s="1"/>
  <c r="I186" i="8" s="1"/>
  <c r="I21" i="8"/>
  <c r="I20" i="8" s="1"/>
  <c r="I19" i="8" s="1"/>
  <c r="I18" i="8" s="1"/>
  <c r="I17" i="8" s="1"/>
  <c r="F11" i="7" s="1"/>
  <c r="I15" i="8"/>
  <c r="I14" i="8" s="1"/>
  <c r="I13" i="8" s="1"/>
  <c r="I12" i="8" s="1"/>
  <c r="I11" i="8" s="1"/>
  <c r="F10" i="7" s="1"/>
  <c r="I30" i="8" l="1"/>
  <c r="I176" i="8"/>
  <c r="I175" i="8" s="1"/>
  <c r="I94" i="8"/>
  <c r="F22" i="7"/>
  <c r="F21" i="7" s="1"/>
  <c r="I81" i="8"/>
  <c r="F13" i="7"/>
  <c r="I157" i="8"/>
  <c r="I156" i="8" s="1"/>
  <c r="I145" i="8"/>
  <c r="I74" i="8"/>
  <c r="I73" i="8" s="1"/>
  <c r="I72" i="8" s="1"/>
  <c r="I37" i="8"/>
  <c r="F14" i="7"/>
  <c r="F35" i="7"/>
  <c r="F34" i="7" s="1"/>
  <c r="I148" i="8"/>
  <c r="I59" i="8"/>
  <c r="I58" i="8" s="1"/>
  <c r="I57" i="8" s="1"/>
  <c r="I87" i="8"/>
  <c r="F33" i="7" l="1"/>
  <c r="F32" i="7" s="1"/>
  <c r="I29" i="8"/>
  <c r="I23" i="8" s="1"/>
  <c r="F12" i="7" s="1"/>
  <c r="I71" i="8"/>
  <c r="F18" i="7"/>
  <c r="I144" i="8"/>
  <c r="I86" i="8"/>
  <c r="F16" i="7" l="1"/>
  <c r="I10" i="8"/>
  <c r="F17" i="7"/>
  <c r="I143" i="8"/>
  <c r="I137" i="8" s="1"/>
  <c r="I80" i="8"/>
  <c r="F20" i="7" s="1"/>
  <c r="F9" i="7" l="1"/>
  <c r="F19" i="7"/>
  <c r="I79" i="8"/>
  <c r="F27" i="7" l="1"/>
  <c r="I116" i="8"/>
  <c r="I192" i="8" s="1"/>
  <c r="I9" i="8" l="1"/>
  <c r="F24" i="7"/>
  <c r="F36" i="7" s="1"/>
  <c r="E22" i="5" l="1"/>
  <c r="H190" i="8"/>
  <c r="G190" i="8"/>
  <c r="G189" i="8" s="1"/>
  <c r="G188" i="8" s="1"/>
  <c r="G187" i="8" s="1"/>
  <c r="D35" i="7" s="1"/>
  <c r="H184" i="8"/>
  <c r="J184" i="8" s="1"/>
  <c r="G184" i="8"/>
  <c r="G183" i="8" s="1"/>
  <c r="G182" i="8" s="1"/>
  <c r="G176" i="8" s="1"/>
  <c r="H158" i="8"/>
  <c r="G158" i="8"/>
  <c r="G157" i="8" s="1"/>
  <c r="G156" i="8" s="1"/>
  <c r="H150" i="8"/>
  <c r="J150" i="8" s="1"/>
  <c r="G150" i="8"/>
  <c r="G149" i="8" s="1"/>
  <c r="G148" i="8" s="1"/>
  <c r="H146" i="8"/>
  <c r="G146" i="8"/>
  <c r="G145" i="8" s="1"/>
  <c r="G144" i="8" s="1"/>
  <c r="H141" i="8"/>
  <c r="G141" i="8"/>
  <c r="G140" i="8" s="1"/>
  <c r="G139" i="8" s="1"/>
  <c r="G138" i="8" s="1"/>
  <c r="H124" i="8"/>
  <c r="J124" i="8" s="1"/>
  <c r="G124" i="8"/>
  <c r="G123" i="8" s="1"/>
  <c r="G122" i="8" s="1"/>
  <c r="G117" i="8" s="1"/>
  <c r="D25" i="7" s="1"/>
  <c r="H100" i="8"/>
  <c r="G100" i="8"/>
  <c r="G99" i="8" s="1"/>
  <c r="G98" i="8" s="1"/>
  <c r="G97" i="8" s="1"/>
  <c r="G96" i="8" s="1"/>
  <c r="G95" i="8" s="1"/>
  <c r="H92" i="8"/>
  <c r="J92" i="8" s="1"/>
  <c r="G92" i="8"/>
  <c r="G91" i="8" s="1"/>
  <c r="H89" i="8"/>
  <c r="J89" i="8" s="1"/>
  <c r="G89" i="8"/>
  <c r="G88" i="8" s="1"/>
  <c r="H84" i="8"/>
  <c r="J84" i="8" s="1"/>
  <c r="G84" i="8"/>
  <c r="G83" i="8" s="1"/>
  <c r="G82" i="8" s="1"/>
  <c r="G81" i="8" s="1"/>
  <c r="J77" i="8"/>
  <c r="H64" i="8"/>
  <c r="G64" i="8"/>
  <c r="H62" i="8"/>
  <c r="G62" i="8"/>
  <c r="H60" i="8"/>
  <c r="J60" i="8" s="1"/>
  <c r="G60" i="8"/>
  <c r="H55" i="8"/>
  <c r="J55" i="8" s="1"/>
  <c r="G55" i="8"/>
  <c r="G54" i="8" s="1"/>
  <c r="G53" i="8" s="1"/>
  <c r="G52" i="8" s="1"/>
  <c r="D15" i="7" s="1"/>
  <c r="H50" i="8"/>
  <c r="G50" i="8"/>
  <c r="G49" i="8" s="1"/>
  <c r="G48" i="8" s="1"/>
  <c r="G47" i="8" s="1"/>
  <c r="G46" i="8" s="1"/>
  <c r="D14" i="7" s="1"/>
  <c r="H44" i="8"/>
  <c r="G44" i="8"/>
  <c r="G43" i="8" s="1"/>
  <c r="G42" i="8" s="1"/>
  <c r="G41" i="8" s="1"/>
  <c r="G40" i="8" s="1"/>
  <c r="D13" i="7" s="1"/>
  <c r="H38" i="8"/>
  <c r="J38" i="8" s="1"/>
  <c r="G38" i="8"/>
  <c r="G37" i="8" s="1"/>
  <c r="J35" i="8"/>
  <c r="G35" i="8"/>
  <c r="J33" i="8"/>
  <c r="H31" i="8"/>
  <c r="J31" i="8" s="1"/>
  <c r="H27" i="8"/>
  <c r="G27" i="8"/>
  <c r="G26" i="8" s="1"/>
  <c r="G25" i="8" s="1"/>
  <c r="G24" i="8" s="1"/>
  <c r="H21" i="8"/>
  <c r="J21" i="8" s="1"/>
  <c r="G21" i="8"/>
  <c r="G20" i="8" s="1"/>
  <c r="G19" i="8" s="1"/>
  <c r="G18" i="8" s="1"/>
  <c r="G17" i="8" s="1"/>
  <c r="D11" i="7" s="1"/>
  <c r="G15" i="8"/>
  <c r="G14" i="8" s="1"/>
  <c r="G13" i="8" s="1"/>
  <c r="G12" i="8" s="1"/>
  <c r="G11" i="8" s="1"/>
  <c r="D10" i="7" s="1"/>
  <c r="E30" i="7"/>
  <c r="G30" i="7" s="1"/>
  <c r="D30" i="7"/>
  <c r="D34" i="7" l="1"/>
  <c r="G186" i="8"/>
  <c r="H49" i="8"/>
  <c r="H20" i="8"/>
  <c r="H19" i="8" s="1"/>
  <c r="G30" i="8"/>
  <c r="G29" i="8" s="1"/>
  <c r="G23" i="8" s="1"/>
  <c r="D12" i="7" s="1"/>
  <c r="H88" i="8"/>
  <c r="J88" i="8" s="1"/>
  <c r="H183" i="8"/>
  <c r="J183" i="8" s="1"/>
  <c r="H91" i="8"/>
  <c r="H83" i="8"/>
  <c r="H82" i="8" s="1"/>
  <c r="H54" i="8"/>
  <c r="H53" i="8" s="1"/>
  <c r="G175" i="8"/>
  <c r="D33" i="7"/>
  <c r="D32" i="7" s="1"/>
  <c r="H26" i="8"/>
  <c r="J27" i="8"/>
  <c r="H99" i="8"/>
  <c r="J100" i="8"/>
  <c r="H145" i="8"/>
  <c r="J146" i="8"/>
  <c r="H189" i="8"/>
  <c r="G94" i="8"/>
  <c r="D22" i="7"/>
  <c r="D21" i="7" s="1"/>
  <c r="G59" i="8"/>
  <c r="G58" i="8" s="1"/>
  <c r="G57" i="8" s="1"/>
  <c r="H15" i="8"/>
  <c r="J16" i="8"/>
  <c r="H43" i="8"/>
  <c r="J44" i="8"/>
  <c r="H74" i="8"/>
  <c r="J75" i="8"/>
  <c r="H140" i="8"/>
  <c r="J141" i="8"/>
  <c r="H157" i="8"/>
  <c r="J158" i="8"/>
  <c r="H37" i="8"/>
  <c r="J37" i="8" s="1"/>
  <c r="H123" i="8"/>
  <c r="H149" i="8"/>
  <c r="H59" i="8"/>
  <c r="H30" i="8"/>
  <c r="G143" i="8"/>
  <c r="G137" i="8" s="1"/>
  <c r="G87" i="8"/>
  <c r="G86" i="8" s="1"/>
  <c r="G80" i="8" s="1"/>
  <c r="G74" i="8"/>
  <c r="G73" i="8" s="1"/>
  <c r="G72" i="8" s="1"/>
  <c r="H48" i="8" l="1"/>
  <c r="H47" i="8" s="1"/>
  <c r="H58" i="8"/>
  <c r="H57" i="8" s="1"/>
  <c r="H87" i="8"/>
  <c r="H86" i="8" s="1"/>
  <c r="J54" i="8"/>
  <c r="J20" i="8"/>
  <c r="H182" i="8"/>
  <c r="H176" i="8" s="1"/>
  <c r="D16" i="7"/>
  <c r="D9" i="7" s="1"/>
  <c r="J91" i="8"/>
  <c r="J83" i="8"/>
  <c r="H144" i="8"/>
  <c r="J145" i="8"/>
  <c r="H156" i="8"/>
  <c r="J157" i="8"/>
  <c r="H73" i="8"/>
  <c r="J74" i="8"/>
  <c r="H14" i="8"/>
  <c r="J15" i="8"/>
  <c r="H122" i="8"/>
  <c r="J123" i="8"/>
  <c r="H98" i="8"/>
  <c r="J99" i="8"/>
  <c r="H52" i="8"/>
  <c r="J53" i="8"/>
  <c r="H81" i="8"/>
  <c r="J81" i="8" s="1"/>
  <c r="J82" i="8"/>
  <c r="G79" i="8"/>
  <c r="D20" i="7"/>
  <c r="D19" i="7" s="1"/>
  <c r="H188" i="8"/>
  <c r="H25" i="8"/>
  <c r="J26" i="8"/>
  <c r="G71" i="8"/>
  <c r="D18" i="7"/>
  <c r="D17" i="7" s="1"/>
  <c r="G116" i="8"/>
  <c r="D27" i="7"/>
  <c r="D24" i="7" s="1"/>
  <c r="H148" i="8"/>
  <c r="J148" i="8" s="1"/>
  <c r="J149" i="8"/>
  <c r="H139" i="8"/>
  <c r="J140" i="8"/>
  <c r="H42" i="8"/>
  <c r="J43" i="8"/>
  <c r="H18" i="8"/>
  <c r="J19" i="8"/>
  <c r="J59" i="8"/>
  <c r="H29" i="8"/>
  <c r="J30" i="8"/>
  <c r="D36" i="7" l="1"/>
  <c r="C22" i="5" s="1"/>
  <c r="J87" i="8"/>
  <c r="J58" i="8"/>
  <c r="J182" i="8"/>
  <c r="G10" i="8"/>
  <c r="G192" i="8" s="1"/>
  <c r="H17" i="8"/>
  <c r="J18" i="8"/>
  <c r="H138" i="8"/>
  <c r="J139" i="8"/>
  <c r="J86" i="8"/>
  <c r="H80" i="8"/>
  <c r="E15" i="7"/>
  <c r="G15" i="7" s="1"/>
  <c r="J52" i="8"/>
  <c r="H175" i="8"/>
  <c r="J175" i="8" s="1"/>
  <c r="E33" i="7"/>
  <c r="J176" i="8"/>
  <c r="H117" i="8"/>
  <c r="J122" i="8"/>
  <c r="H72" i="8"/>
  <c r="J73" i="8"/>
  <c r="H143" i="8"/>
  <c r="J143" i="8" s="1"/>
  <c r="J144" i="8"/>
  <c r="H41" i="8"/>
  <c r="J42" i="8"/>
  <c r="H24" i="8"/>
  <c r="J25" i="8"/>
  <c r="H187" i="8"/>
  <c r="H186" i="8" s="1"/>
  <c r="H97" i="8"/>
  <c r="J98" i="8"/>
  <c r="H13" i="8"/>
  <c r="J14" i="8"/>
  <c r="J156" i="8"/>
  <c r="H46" i="8"/>
  <c r="J29" i="8"/>
  <c r="F57" i="4"/>
  <c r="E21" i="4"/>
  <c r="F64" i="4"/>
  <c r="E17" i="4"/>
  <c r="D23" i="4"/>
  <c r="C24" i="4"/>
  <c r="C23" i="4" s="1"/>
  <c r="D24" i="4"/>
  <c r="E24" i="4"/>
  <c r="E23" i="4" s="1"/>
  <c r="H137" i="8" l="1"/>
  <c r="H116" i="8" s="1"/>
  <c r="J24" i="8"/>
  <c r="H23" i="8"/>
  <c r="E12" i="7" s="1"/>
  <c r="G12" i="7" s="1"/>
  <c r="E20" i="4"/>
  <c r="J138" i="8"/>
  <c r="G9" i="8"/>
  <c r="E35" i="7"/>
  <c r="H71" i="8"/>
  <c r="J71" i="8" s="1"/>
  <c r="E18" i="7"/>
  <c r="J72" i="8"/>
  <c r="E32" i="7"/>
  <c r="G32" i="7" s="1"/>
  <c r="G33" i="7"/>
  <c r="H79" i="8"/>
  <c r="J79" i="8" s="1"/>
  <c r="E20" i="7"/>
  <c r="J80" i="8"/>
  <c r="E11" i="7"/>
  <c r="G11" i="7" s="1"/>
  <c r="J17" i="8"/>
  <c r="J57" i="8"/>
  <c r="E16" i="7"/>
  <c r="G16" i="7" s="1"/>
  <c r="E14" i="7"/>
  <c r="G14" i="7" s="1"/>
  <c r="J46" i="8"/>
  <c r="H12" i="8"/>
  <c r="J13" i="8"/>
  <c r="H96" i="8"/>
  <c r="J97" i="8"/>
  <c r="H40" i="8"/>
  <c r="J41" i="8"/>
  <c r="E25" i="7"/>
  <c r="G25" i="7" s="1"/>
  <c r="J117" i="8"/>
  <c r="E56" i="4"/>
  <c r="E65" i="4"/>
  <c r="E34" i="7" l="1"/>
  <c r="J116" i="8"/>
  <c r="J23" i="8"/>
  <c r="E27" i="7"/>
  <c r="G27" i="7" s="1"/>
  <c r="J137" i="8"/>
  <c r="H11" i="8"/>
  <c r="H10" i="8" s="1"/>
  <c r="J12" i="8"/>
  <c r="H95" i="8"/>
  <c r="J96" i="8"/>
  <c r="E17" i="7"/>
  <c r="G17" i="7" s="1"/>
  <c r="G18" i="7"/>
  <c r="E13" i="7"/>
  <c r="G13" i="7" s="1"/>
  <c r="J40" i="8"/>
  <c r="E19" i="7"/>
  <c r="G19" i="7" s="1"/>
  <c r="G20" i="7"/>
  <c r="F13" i="4"/>
  <c r="F19" i="4"/>
  <c r="F27" i="4"/>
  <c r="F28" i="4"/>
  <c r="F29" i="4"/>
  <c r="F30" i="4"/>
  <c r="F32" i="4"/>
  <c r="F33" i="4"/>
  <c r="F40" i="4"/>
  <c r="F42" i="4"/>
  <c r="F46" i="4"/>
  <c r="F47" i="4"/>
  <c r="F48" i="4"/>
  <c r="F49" i="4"/>
  <c r="F50" i="4"/>
  <c r="F51" i="4"/>
  <c r="F52" i="4"/>
  <c r="F53" i="4"/>
  <c r="F54" i="4"/>
  <c r="F60" i="4"/>
  <c r="F62" i="4"/>
  <c r="F63" i="4"/>
  <c r="F66" i="4"/>
  <c r="E15" i="4"/>
  <c r="E61" i="4"/>
  <c r="E45" i="4"/>
  <c r="E39" i="4"/>
  <c r="E10" i="4"/>
  <c r="D65" i="4"/>
  <c r="F65" i="4" s="1"/>
  <c r="C65" i="4"/>
  <c r="D61" i="4"/>
  <c r="C61" i="4"/>
  <c r="D56" i="4"/>
  <c r="F56" i="4" s="1"/>
  <c r="C56" i="4"/>
  <c r="D45" i="4"/>
  <c r="C45" i="4"/>
  <c r="F41" i="4"/>
  <c r="C39" i="4"/>
  <c r="E34" i="4"/>
  <c r="D34" i="4"/>
  <c r="C34" i="4"/>
  <c r="D31" i="4"/>
  <c r="F31" i="4" s="1"/>
  <c r="C31" i="4"/>
  <c r="D26" i="4"/>
  <c r="F26" i="4" s="1"/>
  <c r="C26" i="4"/>
  <c r="D21" i="4"/>
  <c r="C21" i="4"/>
  <c r="C20" i="4" s="1"/>
  <c r="D17" i="4"/>
  <c r="F17" i="4" s="1"/>
  <c r="C17" i="4"/>
  <c r="D16" i="4"/>
  <c r="D15" i="4" s="1"/>
  <c r="C15" i="4"/>
  <c r="D12" i="4"/>
  <c r="F12" i="4" s="1"/>
  <c r="C12" i="4"/>
  <c r="D11" i="4"/>
  <c r="F11" i="4" s="1"/>
  <c r="C10" i="4"/>
  <c r="D20" i="4" l="1"/>
  <c r="F20" i="4" s="1"/>
  <c r="F21" i="4"/>
  <c r="E24" i="7"/>
  <c r="E10" i="7"/>
  <c r="J11" i="8"/>
  <c r="H94" i="8"/>
  <c r="J94" i="8" s="1"/>
  <c r="E22" i="7"/>
  <c r="J95" i="8"/>
  <c r="F45" i="4"/>
  <c r="D14" i="4"/>
  <c r="C14" i="4"/>
  <c r="C9" i="4" s="1"/>
  <c r="F34" i="4"/>
  <c r="F61" i="4"/>
  <c r="D10" i="4"/>
  <c r="F10" i="4" s="1"/>
  <c r="D39" i="4"/>
  <c r="D38" i="4" s="1"/>
  <c r="D37" i="4" s="1"/>
  <c r="F59" i="4"/>
  <c r="F15" i="4"/>
  <c r="F16" i="4"/>
  <c r="F55" i="4"/>
  <c r="F18" i="4"/>
  <c r="C38" i="4"/>
  <c r="C37" i="4" s="1"/>
  <c r="E14" i="4"/>
  <c r="E9" i="4" s="1"/>
  <c r="E38" i="4"/>
  <c r="H192" i="8" l="1"/>
  <c r="G24" i="7"/>
  <c r="D9" i="4"/>
  <c r="F9" i="4" s="1"/>
  <c r="G10" i="7"/>
  <c r="E9" i="7"/>
  <c r="J10" i="8"/>
  <c r="E21" i="7"/>
  <c r="G21" i="7" s="1"/>
  <c r="G22" i="7"/>
  <c r="F39" i="4"/>
  <c r="F14" i="4"/>
  <c r="C67" i="4"/>
  <c r="C18" i="5" s="1"/>
  <c r="C17" i="5" s="1"/>
  <c r="C16" i="5" s="1"/>
  <c r="C15" i="5" s="1"/>
  <c r="F38" i="4"/>
  <c r="E37" i="4"/>
  <c r="F37" i="4" s="1"/>
  <c r="E36" i="7" l="1"/>
  <c r="D67" i="4"/>
  <c r="D18" i="5" s="1"/>
  <c r="D17" i="5" s="1"/>
  <c r="D16" i="5" s="1"/>
  <c r="D15" i="5" s="1"/>
  <c r="G9" i="7"/>
  <c r="J192" i="8"/>
  <c r="H9" i="8"/>
  <c r="J9" i="8" s="1"/>
  <c r="E67" i="4"/>
  <c r="D22" i="5" l="1"/>
  <c r="D21" i="5" s="1"/>
  <c r="D20" i="5" s="1"/>
  <c r="D19" i="5" s="1"/>
  <c r="D14" i="5" s="1"/>
  <c r="D23" i="5" s="1"/>
  <c r="G36" i="7"/>
  <c r="F67" i="4"/>
  <c r="E18" i="5"/>
  <c r="F18" i="5" l="1"/>
  <c r="E17" i="5"/>
  <c r="E16" i="5" l="1"/>
  <c r="F17" i="5"/>
  <c r="E15" i="5" l="1"/>
  <c r="F16" i="5"/>
  <c r="F15" i="5" l="1"/>
  <c r="C21" i="5" l="1"/>
  <c r="C20" i="5" s="1"/>
  <c r="C19" i="5" s="1"/>
  <c r="C14" i="5" s="1"/>
  <c r="C23" i="5" s="1"/>
  <c r="F22" i="5" l="1"/>
  <c r="E21" i="5"/>
  <c r="E20" i="5" l="1"/>
  <c r="F21" i="5"/>
  <c r="E19" i="5" l="1"/>
  <c r="E14" i="5" s="1"/>
  <c r="E23" i="5" s="1"/>
  <c r="F20" i="5"/>
  <c r="F19" i="5" l="1"/>
</calcChain>
</file>

<file path=xl/sharedStrings.xml><?xml version="1.0" encoding="utf-8"?>
<sst xmlns="http://schemas.openxmlformats.org/spreadsheetml/2006/main" count="1125" uniqueCount="370">
  <si>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</si>
  <si>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</si>
  <si>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</si>
  <si>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</si>
  <si>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</si>
  <si>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</si>
  <si>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</si>
  <si>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</si>
  <si>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</si>
  <si>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</si>
  <si>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Социальная политика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</si>
  <si>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</si>
  <si>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</si>
  <si>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Национальная оборона</t>
  </si>
  <si>
    <t>Мобилизационная и вневойсковая подготовка</t>
  </si>
  <si>
    <t>Функционирование высшего должностного лица субъекта Российской Федерации и муниципального образования</t>
  </si>
  <si>
    <t>Пенсионное обеспечение</t>
  </si>
  <si>
    <t xml:space="preserve">Молодежная политика </t>
  </si>
  <si>
    <t>Жилищное хозяйство</t>
  </si>
  <si>
    <t>Национальная безопасность и правоохранительная деятельность</t>
  </si>
  <si>
    <t xml:space="preserve">Культура, кинематография </t>
  </si>
  <si>
    <t>08</t>
  </si>
  <si>
    <t>Культура</t>
  </si>
  <si>
    <t>01</t>
  </si>
  <si>
    <t>00</t>
  </si>
  <si>
    <t>02</t>
  </si>
  <si>
    <t>03</t>
  </si>
  <si>
    <t>04</t>
  </si>
  <si>
    <t>06</t>
  </si>
  <si>
    <t>11</t>
  </si>
  <si>
    <t>10</t>
  </si>
  <si>
    <t>09</t>
  </si>
  <si>
    <t>12</t>
  </si>
  <si>
    <t>05</t>
  </si>
  <si>
    <t>07</t>
  </si>
  <si>
    <t>ВСЕГО РАСХОДОВ</t>
  </si>
  <si>
    <t>Защита населения и территории от чрезвычайных ситуаций природного и техногенного характера, пожарная безопасность</t>
  </si>
  <si>
    <t>(ПРИМЕР!!!)</t>
  </si>
  <si>
    <t xml:space="preserve">Наименование разделов/подразделов </t>
  </si>
  <si>
    <t>Раздел</t>
  </si>
  <si>
    <t>Под-раздел</t>
  </si>
  <si>
    <t> 01</t>
  </si>
  <si>
    <t>02 </t>
  </si>
  <si>
    <t>Функционирование законодательных (представительных) органов государственной власти и представительных органов муниципального образования</t>
  </si>
  <si>
    <t>(ПРИМЕР для сельского поселения. Перечень примерных доходов  не является исчерпывающим и может быть как дополнен, так и сокращен в зависимости от прогнозируемых поступлений собственных налоговых и неналоговых доходов, а также от перечня видов межбюджетных трансфертов, получаемых поселением из областного бюджета  и бюджета муниципального района)</t>
  </si>
  <si>
    <t>Наименование доходов</t>
  </si>
  <si>
    <t>Код бюджетной классификации Российской Федерации</t>
  </si>
  <si>
    <t>НАЛОГОВЫЕ И НЕНАЛОГОВЫЕ ДОХОДЫ</t>
  </si>
  <si>
    <t>1 00 00000 00 0000 000</t>
  </si>
  <si>
    <t>НАЛОГИ НА ПРИБЫЛЬ, ДОХОДЫ</t>
  </si>
  <si>
    <t>1 01 00000 00 0000 000</t>
  </si>
  <si>
    <t>Налог на доходы физических лиц</t>
  </si>
  <si>
    <t>1 01 02000 01 0000 110</t>
  </si>
  <si>
    <t>НАЛОГИ НА СОВОКУПНЫЙ ДОХОД</t>
  </si>
  <si>
    <t>1 05 00000 00 0000 000</t>
  </si>
  <si>
    <t>Единый сельскохозяйственный налог</t>
  </si>
  <si>
    <t>1 05 03010 01 0000 110</t>
  </si>
  <si>
    <t>НАЛОГИ НА ИМУЩЕСТВО</t>
  </si>
  <si>
    <t>1 06 00000 00 0000 000</t>
  </si>
  <si>
    <t>Налог на имущество физических лиц</t>
  </si>
  <si>
    <t>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</si>
  <si>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</si>
  <si>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1 06 01030 10 0000 110</t>
  </si>
  <si>
    <t>Земельный налог</t>
  </si>
  <si>
    <t>1 06 06000 00 0000 110</t>
  </si>
  <si>
    <t xml:space="preserve">   Земельный налог с организаций</t>
  </si>
  <si>
    <t>1 06 06030 00 0000 110</t>
  </si>
  <si>
    <t xml:space="preserve">   Земельный налог с физических лиц</t>
  </si>
  <si>
    <t>1 06 06040 00 0000 110</t>
  </si>
  <si>
    <t>ГОСУДАРСТВЕННАЯ ПОШЛИНА</t>
  </si>
  <si>
    <t>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</si>
  <si>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</si>
  <si>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</si>
  <si>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</si>
  <si>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1 08 04020 01 0000 110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</si>
  <si>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</si>
  <si>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</si>
  <si>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</si>
  <si>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1 11 05025 10 0000 120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</si>
  <si>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</si>
  <si>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1 11 05035 10 0000 120</t>
  </si>
  <si>
    <t>Доходы от сдачи в аренду имущества, составляющего казну сельских поселений (за исключением земельных участков)</t>
  </si>
  <si>
    <t>1 11 05075 10 0000 120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</si>
  <si>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</si>
  <si>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1 11 09045 10 0000 120</t>
  </si>
  <si>
    <t>ДОХОДЫ ОТ ПРОДАЖИ МАТЕРИАЛЬНЫХ И НЕМАТЕРИАЛЬНЫХ АКТИВОВ</t>
  </si>
  <si>
    <t>1 14 00000 00 0000 000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</si>
  <si>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</si>
  <si>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1 14 02050 10 0000 410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</si>
  <si>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</si>
  <si>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1 14 06025 10 0000 430</t>
  </si>
  <si>
    <t>ШТРАФЫ, САНКЦИИ, ВОЗМЕЩЕНИЕ УЩЕРБА</t>
  </si>
  <si>
    <t>1 16 00000 00 0000 000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</si>
  <si>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</si>
  <si>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</si>
  <si>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</si>
  <si>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1 16 02020 02 0000 140</t>
  </si>
  <si>
    <t>БЕЗВОЗМЕЗДНЫЕ ПОСТУПЛЕНИЯ</t>
  </si>
  <si>
    <t>2 00 00000 00 0000 000</t>
  </si>
  <si>
    <t>Безвозмездные поступления от других бюджетов бюджетной системы Российской Федерации</t>
  </si>
  <si>
    <t>2 02 00000 00 0000 000</t>
  </si>
  <si>
    <t>2 02 10000 00 0000 150</t>
  </si>
  <si>
    <t>из них:</t>
  </si>
  <si>
    <t>Дотации бюджетам сельских поселений на выравнивание бюджетной обеспеченности из бюджета субъекта Российской Федерации</t>
  </si>
  <si>
    <t>2 02 15001 10 0000 150</t>
  </si>
  <si>
    <t>Дотации бюджетам сельских поселений на поддержку мер по обеспечению сбалансированности бюджетов</t>
  </si>
  <si>
    <t>2 02 15002 10 0000 150</t>
  </si>
  <si>
    <t>Дотации бюджетам сельских поселений на выравнивание бюджетной обеспеченности из бюджетов муниципальных районов</t>
  </si>
  <si>
    <t>2 02 16001 10 0000 150</t>
  </si>
  <si>
    <t>Прочие дотации бюджетам сельских поселений</t>
  </si>
  <si>
    <t>2 02 19999 10 0000 150</t>
  </si>
  <si>
    <t>Субсидии бюджетам бюджетной системы Российской Федерации (межбюджетные субсидии)</t>
  </si>
  <si>
    <t>2 02 20000 00 0000 150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</si>
  <si>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</si>
  <si>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2 02 20216 10 0000 150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</si>
  <si>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</si>
  <si>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2 02 20299 10 0000 150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</si>
  <si>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</si>
  <si>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2 02 20302 10 0000 150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</si>
  <si>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</si>
  <si>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2 02 25467 10 0000 150</t>
  </si>
  <si>
    <t>Субсидии бюджетам сельских поселений на поддержку отрасли культуры</t>
  </si>
  <si>
    <t>2 02 25519 10 0000 150</t>
  </si>
  <si>
    <t>Субсидии бюджетам сельских поселений на реализацию программ формирования современной городской среды</t>
  </si>
  <si>
    <t>2 02 25555 10 0000 150</t>
  </si>
  <si>
    <t>Субсидии бюджетам сельских поселений на обеспечение комплексного развития сельских территорий</t>
  </si>
  <si>
    <t>2 02 25576 10 0000 150</t>
  </si>
  <si>
    <t>Субсидии бюджетам сельских поселений на софинансирование капитальных вложений в объекты муниципальной собственности</t>
  </si>
  <si>
    <t>2 02 27112 10 0000 150</t>
  </si>
  <si>
    <t>Прочие субсидии бюджетам сельских поселений</t>
  </si>
  <si>
    <t>2 02 29999 10 0000 150</t>
  </si>
  <si>
    <t>2 02 30000 00 0000 150</t>
  </si>
  <si>
    <t>Субвенции бюджетам сельских поселений на выполнение передаваемых полномочий субъектов Российской Федерации</t>
  </si>
  <si>
    <t>2 02 30024 10 0000 150</t>
  </si>
  <si>
    <t>2 02 35118 10 0000 150</t>
  </si>
  <si>
    <t>Единая субвенция бюджетам сельских поселений</t>
  </si>
  <si>
    <t>2 02 39998 10 0000 150</t>
  </si>
  <si>
    <t>2 02 40000 00 0000 150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</si>
  <si>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</si>
  <si>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2 02 40014 10 0000 150</t>
  </si>
  <si>
    <t>Прочие межбюджетные трансферты, передаваемые бюджетам сельских поселений</t>
  </si>
  <si>
    <t>2 02 49999 10 0000 150</t>
  </si>
  <si>
    <t>ПРОЧИЕ БЕЗВОЗМЕЗДНЫЕ ПОСТУПЛЕНИЯ</t>
  </si>
  <si>
    <t>2 07 00000 00 0000 000</t>
  </si>
  <si>
    <t>Прочие безвозмездные поступления в бюджеты сельских поселений</t>
  </si>
  <si>
    <t>2 07 05000 10 0000 150</t>
  </si>
  <si>
    <t>ВСЕГО ДОХОДОВ</t>
  </si>
  <si>
    <t xml:space="preserve">% исп.к уточн.                                                                                                                                                                                      плану </t>
  </si>
  <si>
    <t xml:space="preserve">     года</t>
  </si>
  <si>
    <t>Уточненный план</t>
  </si>
  <si>
    <t>Первоначальный план</t>
  </si>
  <si>
    <t>(ПРИМЕР для сельского поселения, привлекающего кредиты кредитных организаций. Перечень источников финансирования дефицита бюджета может быть как дополнен, так и сокращен в зависимости от запланированных источников)</t>
  </si>
  <si>
    <t xml:space="preserve">Наименование 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</si>
  <si>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</si>
  <si>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</si>
  <si>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</si>
  <si>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</si>
  <si>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сельских поселений в валюте Российской Федерации</t>
  </si>
  <si>
    <t>000 01 02 00 00 10 0000 710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</si>
  <si>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</si>
  <si>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</si>
  <si>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Погашение бюджетами сельских поселений  кредитов от кредитных организаций в валюте Российской Федерации</t>
  </si>
  <si>
    <t>000 01 02 00 00 10 0000 810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</si>
  <si>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</si>
  <si>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</si>
  <si>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</si>
  <si>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</si>
  <si>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</si>
  <si>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</si>
  <si>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</si>
  <si>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</si>
  <si>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</si>
  <si>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</si>
  <si>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</si>
  <si>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</si>
  <si>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</si>
  <si>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</si>
  <si>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</si>
  <si>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</si>
  <si>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</si>
  <si>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</si>
  <si>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Итого</t>
  </si>
  <si>
    <t>Обеспечение проведения выборов и референдумов</t>
  </si>
  <si>
    <t>ЗАДОЛЖЕННОСТЬ И ПЕРЕРАСЧЕТЫ ПО ОТМЕНЕННЫМ НАЛОГАМ, СБОРАМ И ИНЫМ ОБЯЗАТЕЛЬНЫМ ПЛАТЕЖАМ</t>
  </si>
  <si>
    <t>1 09 00000 00 0000 000</t>
  </si>
  <si>
    <t>Налоги на имущество</t>
  </si>
  <si>
    <t>1 09 04000 00 0000 110</t>
  </si>
  <si>
    <t>Земельный налог (по обязательствам, возникшим до 1 января 2006 года)</t>
  </si>
  <si>
    <t>1 09 04050 00 0000 110</t>
  </si>
  <si>
    <t>Приложение № 4</t>
  </si>
  <si>
    <t>Приложение № 3</t>
  </si>
  <si>
    <t>Приложение № 2</t>
  </si>
  <si>
    <t>Приложение № 1</t>
  </si>
  <si>
    <r>
      <rPr>
        <b/>
        <i/>
        <sz val="12"/>
        <color theme="1"/>
        <rFont val="Times New Roman"/>
        <family val="1"/>
        <charset val="204"/>
      </rPr>
      <t>(ПРИМЕР для бюджета поселения,  НЕ имеющего муниципальных программ, имеющего только одного ГРБС!!</t>
    </r>
    <r>
      <rPr>
        <i/>
        <sz val="12"/>
        <color theme="1"/>
        <rFont val="Times New Roman"/>
        <family val="1"/>
        <charset val="204"/>
      </rPr>
      <t>! ВСЕ НАИМЕНОВАНИЯ  и КОДЫ РАСХОДОВ ЦЕЛЕВЫХ СТАТЕЙ УСЛОВНЫЕ!!!  Перечень расходов и кодов бюджетной классификации устанавливается в зависимости от наличия соответствующих расходов местного бюджета</t>
    </r>
  </si>
  <si>
    <t>Наименование показателей</t>
  </si>
  <si>
    <t>Глава</t>
  </si>
  <si>
    <t>Раз-дел</t>
  </si>
  <si>
    <t>Под-раз-дел</t>
  </si>
  <si>
    <t>Целевая статья</t>
  </si>
  <si>
    <t>Вид расхо-дов</t>
  </si>
  <si>
    <t>00 000 00000</t>
  </si>
  <si>
    <t>000</t>
  </si>
  <si>
    <t>Обеспечение функционирования  главы муниципального образования  и его заместителей</t>
  </si>
  <si>
    <t>71 000 00000</t>
  </si>
  <si>
    <t>Глава муниципального образования</t>
  </si>
  <si>
    <t>71 100 00000</t>
  </si>
  <si>
    <t>Расходы на содержание органов местного самоуправления и обеспечение их функций</t>
  </si>
  <si>
    <t>71 100 90010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</si>
  <si>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</si>
  <si>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</si>
  <si>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Функционирование законодательных (представительных) органов государственной власти и представительных органов муниципального образования </t>
  </si>
  <si>
    <t>Обеспечение деятельности Совета депутатов</t>
  </si>
  <si>
    <t>72 000 00000</t>
  </si>
  <si>
    <t>Депутаты Совета депутатов</t>
  </si>
  <si>
    <t>72 300 00000</t>
  </si>
  <si>
    <t>Возмещение расходов депутатам Совета депутатов</t>
  </si>
  <si>
    <t>72 300 90040</t>
  </si>
  <si>
    <t>Непрограммные расходы в области общегосударственных вопросов</t>
  </si>
  <si>
    <t>61 000 00000</t>
  </si>
  <si>
    <t>Единая субвенция местным бюджетам</t>
  </si>
  <si>
    <t>61 000 78790</t>
  </si>
  <si>
    <t>Осуществление государственных полномочий в сфере административных правонарушений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</si>
  <si>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</si>
  <si>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</si>
  <si>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Обеспечение деятельности органов местного самоуправления</t>
  </si>
  <si>
    <t>75 000 00000</t>
  </si>
  <si>
    <t>75 000 90010</t>
  </si>
  <si>
    <t>Иные бюджетные ассигнования</t>
  </si>
  <si>
    <t>Уплата налогов, сборов и иных платежей</t>
  </si>
  <si>
    <t>Передача части полномочий по решению вопросов местного значения в соответствии с заключенными соглашениями</t>
  </si>
  <si>
    <t>Межбюджетные трансферты</t>
  </si>
  <si>
    <t>Иные межбюджетные трансферты</t>
  </si>
  <si>
    <t>Обеспечение деятельности контрольно-счётной палаты</t>
  </si>
  <si>
    <t>74 000 00000</t>
  </si>
  <si>
    <t>Передача полномочий по внешнему финансовому контролю</t>
  </si>
  <si>
    <t>74 300 00000</t>
  </si>
  <si>
    <t>Обеспечение деятельности избирательных комиссий</t>
  </si>
  <si>
    <t>73 000 00000</t>
  </si>
  <si>
    <t>Резервные средства для финансового обеспечения проведения выборов</t>
  </si>
  <si>
    <t>73 300 00000</t>
  </si>
  <si>
    <t>Резервные средства для финансового обеспечения проведения выборов глав муниципальных образований, депутатов в Собрание депутатов и Совет депутатов</t>
  </si>
  <si>
    <t>73 300 81180</t>
  </si>
  <si>
    <t>200</t>
  </si>
  <si>
    <t>240</t>
  </si>
  <si>
    <t>Резервный фонд</t>
  </si>
  <si>
    <t>76 000 00000</t>
  </si>
  <si>
    <t>Резервный фонд администрации муниципального образования</t>
  </si>
  <si>
    <t>76 000 91200</t>
  </si>
  <si>
    <t>Резервные средства</t>
  </si>
  <si>
    <t>13</t>
  </si>
  <si>
    <t>75 000 90030</t>
  </si>
  <si>
    <t>Исполнение судебных актов</t>
  </si>
  <si>
    <t>830</t>
  </si>
  <si>
    <t>Прочие выплаты по обязательствам государства</t>
  </si>
  <si>
    <t>Непрограммные расходы в области национальной обороны</t>
  </si>
  <si>
    <t>62 000 00000</t>
  </si>
  <si>
    <t>Осуществление первичного воинского учета на территориях, где отсутствуют военные комиссариаты</t>
  </si>
  <si>
    <t>62 000 51180</t>
  </si>
  <si>
    <t>Муниципальная программа МО "Вельский муниципальный район" "Развитие территориального общественного самоуправления Вельского района на 2019-2021 годы"</t>
  </si>
  <si>
    <t>08 000 00000</t>
  </si>
  <si>
    <t>Организация и проведение ежегодного конкурса проектов ТОС "Общественная инициатива"</t>
  </si>
  <si>
    <t>08 001 00000</t>
  </si>
  <si>
    <t>Развитие территориального общественного самоуправления</t>
  </si>
  <si>
    <t>08 001 S8420</t>
  </si>
  <si>
    <t>Расходы в области национальной безопасности и правоохранительной деятельности</t>
  </si>
  <si>
    <t>80 000 00000</t>
  </si>
  <si>
    <t>Обеспечение первичных мер пожарной безопасности в границах населенных пунктов поселения</t>
  </si>
  <si>
    <t>80 200 00000</t>
  </si>
  <si>
    <t>Мероприятия в сфере гражданской обороны и защиты населения и территории Архангельской области от чрезвычайных ситуаций, осуществляемые органами местного самоуправления</t>
  </si>
  <si>
    <t>80 200 81520</t>
  </si>
  <si>
    <t>Осуществление полномочий по обеспечению первичных мер пожарной безопасности в границах населенных пунктов поселения</t>
  </si>
  <si>
    <t>80 200 91530</t>
  </si>
  <si>
    <t>10 000 00000</t>
  </si>
  <si>
    <t>Подпрограмма "Развитие и совершенствование сети автомобильных дорог общего пользования местного значения в Вельском районе"</t>
  </si>
  <si>
    <t>10 100 00000</t>
  </si>
  <si>
    <t>Содержание автомобильных дорог общего пользования местного значения и искусственных сооружений на них, а также других объектов транспортной инфраструктуры</t>
  </si>
  <si>
    <t>10 101 00000</t>
  </si>
  <si>
    <t>Мероприятия в сфере дорожного хозяйства</t>
  </si>
  <si>
    <t>10 101 83020</t>
  </si>
  <si>
    <t>Капитальный ремонт и ремонт дворовых территорий, проездов к дворовым территориям  домов населенных пунктов</t>
  </si>
  <si>
    <t>(код целевой статьи)                                64 0 00 00000</t>
  </si>
  <si>
    <t>Осуществление части полномочий по решению вопросов местного значения в соответствии с заключенными соглашениями в целях финансового обеспечения дорожной деятельности в отношении автомобильных дорог местного значения в границах населенных пунктов за счет  ассигнований муниципального дорожного фонда</t>
  </si>
  <si>
    <t>(код целевой статьи с направлением расходов)                           64 0 00 80060</t>
  </si>
  <si>
    <t>(код целевой статьи с направлением расходов)                         64 0 00 80060</t>
  </si>
  <si>
    <t xml:space="preserve"> Ремонт и содержание автомобильных дорог общего пользования местного значения, включая  разработку проектной  документации</t>
  </si>
  <si>
    <t>(код целевой статьи)                                  65 0 00 00000</t>
  </si>
  <si>
    <t>(код целевой статьи с направлением расходов)                                   65 0 00 80070</t>
  </si>
  <si>
    <t>(код целевой статьи с направлением расходов)                      65 0 00 80070</t>
  </si>
  <si>
    <t>(код целевой статьи с направлением расходов)                              65 0 00 80070</t>
  </si>
  <si>
    <t>Мероприятия в сфере строительства, архитектуры и градостроительства</t>
  </si>
  <si>
    <t>(код целевой статьи)           66 0 00 00000</t>
  </si>
  <si>
    <t xml:space="preserve">Осуществление мероприятий в сфере градостроительства </t>
  </si>
  <si>
    <t>(код целевой статьи с направлением расходов)   66 0 00  80080</t>
  </si>
  <si>
    <t>(код целевой статьи с направлением расходов) 66 0 00 80080</t>
  </si>
  <si>
    <t>(код целевой статьи с направлением расходов)                        66 0 00 80080</t>
  </si>
  <si>
    <t>Мероприятия в сфере жилищного хозяйства</t>
  </si>
  <si>
    <t>Осуществление части полномочий по решению вопросов местного значения в соответствии с заключенными соглашениями в целях поддержания жилищно-коммунальной отрасли сельских поселений, включая расходы по сбору и транспортированию твердых коммунальных отходов и содержание мест захоронений</t>
  </si>
  <si>
    <t>Непрограммные расходы в области жилищно-коммунального хозяйства</t>
  </si>
  <si>
    <t>82 000 00000</t>
  </si>
  <si>
    <t>Мероприятия в области жилищного хозяйства</t>
  </si>
  <si>
    <t>82 000 93510</t>
  </si>
  <si>
    <t>Уплата взносов на капитальный ремонт общего имущества в многоквартирных домах на счет регионального оператора</t>
  </si>
  <si>
    <t xml:space="preserve">Мероприятия в сфере коммунального хозяйства </t>
  </si>
  <si>
    <t>Осуществление мероприятий в сфере коммунального хозяйства  за счет средств бюджета поселения</t>
  </si>
  <si>
    <t>16 000 00000</t>
  </si>
  <si>
    <t>16 006 00000</t>
  </si>
  <si>
    <t>Мероприятия в области благоустройства территории</t>
  </si>
  <si>
    <t>Мероприятия по организации и содержанию мест захоронения на территории сельских поселений</t>
  </si>
  <si>
    <t>Мероприятия в области благоустройства</t>
  </si>
  <si>
    <t>82 000 93530</t>
  </si>
  <si>
    <t>Прочие расходы в области культуры и спорта</t>
  </si>
  <si>
    <t>83 000 00000</t>
  </si>
  <si>
    <t>Мероприятия в области культуры</t>
  </si>
  <si>
    <t>83 000 90400</t>
  </si>
  <si>
    <t>Доплаты к пенсиям муниципальных служащих</t>
  </si>
  <si>
    <t>75 000 97010</t>
  </si>
  <si>
    <t>Социальное обеспечение и иные выплаты населению</t>
  </si>
  <si>
    <t>Публичные нормативные социальные выплаты гражданам</t>
  </si>
  <si>
    <t>Непрограммные расходы области других общегосударственных вопросов</t>
  </si>
  <si>
    <t>Оценка недвижимости, признание прав и регулирование отношений по муниципальной собственности</t>
  </si>
  <si>
    <t>78 000 00000</t>
  </si>
  <si>
    <t>78 000 91800</t>
  </si>
  <si>
    <t>Подпрограмма "Профилактика безнадзорности и правонарушений несовершеннолетних"</t>
  </si>
  <si>
    <t>Расходы на выплаты персоналу казенных учреждений</t>
  </si>
  <si>
    <t>07 000 00000</t>
  </si>
  <si>
    <t>07 100 00000</t>
  </si>
  <si>
    <t>100</t>
  </si>
  <si>
    <t>110</t>
  </si>
  <si>
    <t>к решению Совета депутатов сельского поселения "Пежемское" Вельского муниципального района Архангельской области</t>
  </si>
  <si>
    <t>Администрация сельского поселения "Пежемское"  Вельского муниципального района Архангельской области</t>
  </si>
  <si>
    <t>6100078793</t>
  </si>
  <si>
    <t>Доходы бюджета сельского поселения «Пежемское» Вельского муниципального района Архангельской области по кодам классификации доходов бюджетов за   2022  год</t>
  </si>
  <si>
    <t>Сумма,  рублей</t>
  </si>
  <si>
    <t xml:space="preserve">% исп. к уточн.                                                                                                                                                                                      плану </t>
  </si>
  <si>
    <t xml:space="preserve">Расходы бюджета сельского поселения "Пежемское" Вельского муниципального района Архангельской области по ведомственной структуре расходов бюджета за 2022  год </t>
  </si>
  <si>
    <t>Исполнено,  руб.</t>
  </si>
  <si>
    <t>67 000 71400</t>
  </si>
  <si>
    <t>Резервный фонд Правительства Архангельской области</t>
  </si>
  <si>
    <t>Мероприятия в сфере окружающей среды</t>
  </si>
  <si>
    <t>Ликвидация мест несанкционированного размещения отходов</t>
  </si>
  <si>
    <t>Муниципальная программа Вельского муниципального района Архангельской области "Охрана окружающей среды и безопасное обращеие с отходами на территории Вельского района"</t>
  </si>
  <si>
    <t>Другие вопросы в области охраны окружающей среды</t>
  </si>
  <si>
    <t>Охрана окружающей среды</t>
  </si>
  <si>
    <t>18 002 81600</t>
  </si>
  <si>
    <t>18 002 00000</t>
  </si>
  <si>
    <t>18 000 00000</t>
  </si>
  <si>
    <t xml:space="preserve">Расходы бюджета сельского поселения "Пежемское" Вельского муниципального района Архангельской области по разделам и подразделам классификации расходов бюджетов за   2022  год 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</si>
  <si>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</si>
  <si>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</si>
  <si>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</si>
  <si>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Другие вопросы в области окружающей среды</t>
  </si>
  <si>
    <t>75 000 99030</t>
  </si>
  <si>
    <t>74 300 99020</t>
  </si>
  <si>
    <t>07 101 S8530</t>
  </si>
  <si>
    <t>Муниципальная программа Вельского муниципального района "Поддержка в области дорожной деятельности и пассажирских автоперевозок"</t>
  </si>
  <si>
    <t>Муниципальная программа Вельского муниципального района Архангельской области "Развитие территориального общественного самоуправления Вельского района"</t>
  </si>
  <si>
    <t>Муниципальная программа Вельского муниципального района "Жилищно-коммунальное хозяйство и благоустройство Вельского муниципального рйона"</t>
  </si>
  <si>
    <t>Мероприятия по организации накопления и транспортировке ТКО</t>
  </si>
  <si>
    <t>16 006 83530</t>
  </si>
  <si>
    <t>16 005 83530</t>
  </si>
  <si>
    <t xml:space="preserve">18 002 81600 </t>
  </si>
  <si>
    <t>Муниципальная программа Вельского муниципального района "Обеспечение общественного порядка, профилактика преступности, коррупции"</t>
  </si>
  <si>
    <t>07 101 00000</t>
  </si>
  <si>
    <t>Реализация меропритий по содействию трудоустройству несовершеннолетних граждан на территории Архангель ской области</t>
  </si>
  <si>
    <t>Организация временного трудоустройства подростков, оказавшихся в трудной жизненной ситуации</t>
  </si>
  <si>
    <t>16 005 00000</t>
  </si>
  <si>
    <t xml:space="preserve">от    "      "                      2023   г.   № </t>
  </si>
  <si>
    <t xml:space="preserve">от    "      "                   2023   г.  № </t>
  </si>
  <si>
    <t>Источники финансирования дефицита бюджета сельского поселения "Пежемское" Вельского муниципального района Архангельской области по кодам классификации источников финансирования дефицитов бюджетов за   2022  год</t>
  </si>
  <si>
    <t xml:space="preserve">от    "     "                   2023  г. 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</si>
</sst>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[&lt;=999]000;[&lt;=9999]000\-00;000\-0000"/>
    <numFmt numFmtId="167" formatCode="000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sz val="12"/>
      <name val="Arial Cyr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0" fontId="15" fillId="0" borderId="0"/>
    <xf numFmtId="0" fontId="15" fillId="0" borderId="0"/>
    <xf numFmtId="0" fontId="17" fillId="0" borderId="0"/>
  </cellStyleXfs>
  <cellXfs count="279">
    <xf numFmtId="0" fontId="0" fillId="0" borderId="0" xfId="0"/>
    <xf numFmtId="0" fontId="1" fillId="0" borderId="0" xfId="0" applyFont="1" applyFill="1" applyAlignment="1">
      <alignment vertical="center"/>
    </xf>
    <xf numFmtId="0" fontId="7" fillId="0" borderId="0" xfId="0" applyFont="1" applyFill="1"/>
    <xf numFmtId="164" fontId="7" fillId="0" borderId="0" xfId="0" applyNumberFormat="1" applyFont="1" applyFill="1"/>
    <xf numFmtId="0" fontId="4" fillId="0" borderId="3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49" fontId="1" fillId="5" borderId="4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49" fontId="1" fillId="5" borderId="6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49" fontId="4" fillId="5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49" fontId="2" fillId="3" borderId="6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164" fontId="7" fillId="0" borderId="0" xfId="0" applyNumberFormat="1" applyFont="1" applyFill="1" applyAlignment="1">
      <alignment vertical="center"/>
    </xf>
    <xf numFmtId="49" fontId="7" fillId="0" borderId="0" xfId="0" applyNumberFormat="1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2" fillId="0" borderId="0" xfId="1" applyFont="1" applyFill="1"/>
    <xf numFmtId="0" fontId="1" fillId="0" borderId="1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 wrapText="1"/>
    </xf>
    <xf numFmtId="49" fontId="6" fillId="0" borderId="4" xfId="1" applyNumberFormat="1" applyFont="1" applyFill="1" applyBorder="1" applyAlignment="1">
      <alignment horizontal="center" vertical="center"/>
    </xf>
    <xf numFmtId="4" fontId="13" fillId="0" borderId="4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vertical="center" wrapText="1"/>
    </xf>
    <xf numFmtId="49" fontId="2" fillId="0" borderId="4" xfId="1" applyNumberFormat="1" applyFont="1" applyFill="1" applyBorder="1" applyAlignment="1">
      <alignment horizontal="center" vertical="center"/>
    </xf>
    <xf numFmtId="4" fontId="2" fillId="0" borderId="4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left" vertical="center" wrapText="1" indent="1"/>
    </xf>
    <xf numFmtId="0" fontId="2" fillId="0" borderId="4" xfId="1" applyFont="1" applyFill="1" applyBorder="1" applyAlignment="1">
      <alignment horizontal="left" vertical="center" wrapText="1"/>
    </xf>
    <xf numFmtId="0" fontId="2" fillId="0" borderId="4" xfId="1" applyNumberFormat="1" applyFont="1" applyFill="1" applyBorder="1" applyAlignment="1">
      <alignment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 readingOrder="1"/>
    </xf>
    <xf numFmtId="0" fontId="2" fillId="0" borderId="9" xfId="1" applyFont="1" applyFill="1" applyBorder="1" applyAlignment="1">
      <alignment horizontal="left" vertical="center" wrapText="1" indent="1"/>
    </xf>
    <xf numFmtId="0" fontId="2" fillId="0" borderId="9" xfId="1" applyFont="1" applyBorder="1" applyAlignment="1">
      <alignment horizontal="left" vertical="center" wrapText="1" indent="1"/>
    </xf>
    <xf numFmtId="0" fontId="2" fillId="0" borderId="4" xfId="1" applyFont="1" applyBorder="1" applyAlignment="1">
      <alignment horizontal="left" wrapText="1" indent="1"/>
    </xf>
    <xf numFmtId="49" fontId="2" fillId="0" borderId="7" xfId="1" applyNumberFormat="1" applyFont="1" applyFill="1" applyBorder="1" applyAlignment="1">
      <alignment horizontal="left" vertical="center"/>
    </xf>
    <xf numFmtId="0" fontId="12" fillId="0" borderId="0" xfId="1" applyFont="1" applyFill="1" applyAlignment="1">
      <alignment horizontal="left"/>
    </xf>
    <xf numFmtId="0" fontId="2" fillId="0" borderId="4" xfId="1" applyFont="1" applyBorder="1" applyAlignment="1">
      <alignment horizontal="left" wrapText="1"/>
    </xf>
    <xf numFmtId="0" fontId="2" fillId="0" borderId="4" xfId="1" applyNumberFormat="1" applyFont="1" applyBorder="1" applyAlignment="1">
      <alignment horizontal="left" wrapText="1" indent="1"/>
    </xf>
    <xf numFmtId="0" fontId="2" fillId="0" borderId="4" xfId="1" applyFont="1" applyFill="1" applyBorder="1" applyAlignment="1">
      <alignment horizontal="left" wrapText="1" indent="1"/>
    </xf>
    <xf numFmtId="0" fontId="2" fillId="0" borderId="6" xfId="1" applyFont="1" applyFill="1" applyBorder="1" applyAlignment="1">
      <alignment horizontal="left" vertical="center" wrapText="1" indent="1"/>
    </xf>
    <xf numFmtId="49" fontId="2" fillId="0" borderId="6" xfId="1" applyNumberFormat="1" applyFont="1" applyFill="1" applyBorder="1" applyAlignment="1">
      <alignment horizontal="center" vertical="center"/>
    </xf>
    <xf numFmtId="4" fontId="2" fillId="0" borderId="6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vertical="center" wrapText="1"/>
    </xf>
    <xf numFmtId="49" fontId="6" fillId="0" borderId="3" xfId="1" applyNumberFormat="1" applyFont="1" applyFill="1" applyBorder="1" applyAlignment="1">
      <alignment horizontal="center" vertical="center"/>
    </xf>
    <xf numFmtId="4" fontId="13" fillId="0" borderId="3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left" vertical="center" wrapText="1" indent="1"/>
    </xf>
    <xf numFmtId="4" fontId="2" fillId="2" borderId="4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left" vertical="top" wrapText="1" indent="1"/>
    </xf>
    <xf numFmtId="0" fontId="6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4" fontId="13" fillId="0" borderId="1" xfId="1" applyNumberFormat="1" applyFont="1" applyFill="1" applyBorder="1" applyAlignment="1">
      <alignment horizontal="center" vertical="center"/>
    </xf>
    <xf numFmtId="0" fontId="14" fillId="0" borderId="0" xfId="1" applyFont="1" applyFill="1" applyBorder="1"/>
    <xf numFmtId="49" fontId="14" fillId="0" borderId="0" xfId="1" applyNumberFormat="1" applyFont="1" applyFill="1" applyBorder="1" applyAlignment="1">
      <alignment horizontal="center"/>
    </xf>
    <xf numFmtId="0" fontId="12" fillId="0" borderId="0" xfId="1" applyFont="1" applyFill="1" applyAlignment="1">
      <alignment horizontal="center"/>
    </xf>
    <xf numFmtId="164" fontId="12" fillId="0" borderId="0" xfId="1" applyNumberFormat="1" applyFont="1" applyFill="1" applyAlignment="1">
      <alignment horizontal="center"/>
    </xf>
    <xf numFmtId="0" fontId="2" fillId="0" borderId="0" xfId="1" applyFont="1" applyFill="1" applyAlignment="1">
      <alignment horizontal="center" vertical="center"/>
    </xf>
    <xf numFmtId="4" fontId="2" fillId="0" borderId="5" xfId="1" applyNumberFormat="1" applyFont="1" applyFill="1" applyBorder="1" applyAlignment="1">
      <alignment horizontal="center" vertical="center"/>
    </xf>
    <xf numFmtId="165" fontId="2" fillId="0" borderId="4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6" xfId="1" applyNumberFormat="1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/>
    </xf>
    <xf numFmtId="165" fontId="13" fillId="0" borderId="4" xfId="1" applyNumberFormat="1" applyFont="1" applyFill="1" applyBorder="1" applyAlignment="1">
      <alignment horizontal="center" vertical="center"/>
    </xf>
    <xf numFmtId="0" fontId="8" fillId="0" borderId="0" xfId="2" applyFont="1"/>
    <xf numFmtId="0" fontId="1" fillId="0" borderId="1" xfId="2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left" vertical="center" wrapText="1"/>
    </xf>
    <xf numFmtId="0" fontId="6" fillId="4" borderId="1" xfId="2" applyFont="1" applyFill="1" applyBorder="1" applyAlignment="1">
      <alignment horizontal="center" vertical="center"/>
    </xf>
    <xf numFmtId="164" fontId="13" fillId="4" borderId="1" xfId="2" applyNumberFormat="1" applyFont="1" applyFill="1" applyBorder="1" applyAlignment="1">
      <alignment horizontal="right" vertical="center"/>
    </xf>
    <xf numFmtId="0" fontId="16" fillId="4" borderId="0" xfId="2" applyFont="1" applyFill="1"/>
    <xf numFmtId="0" fontId="2" fillId="4" borderId="3" xfId="2" applyFont="1" applyFill="1" applyBorder="1" applyAlignment="1">
      <alignment horizontal="left" vertical="center" wrapText="1"/>
    </xf>
    <xf numFmtId="0" fontId="2" fillId="4" borderId="3" xfId="2" applyFont="1" applyFill="1" applyBorder="1" applyAlignment="1">
      <alignment horizontal="center" vertical="center" wrapText="1"/>
    </xf>
    <xf numFmtId="164" fontId="2" fillId="4" borderId="3" xfId="2" applyNumberFormat="1" applyFont="1" applyFill="1" applyBorder="1" applyAlignment="1">
      <alignment horizontal="right" vertical="center"/>
    </xf>
    <xf numFmtId="0" fontId="8" fillId="4" borderId="0" xfId="2" applyFont="1" applyFill="1" applyAlignment="1">
      <alignment vertical="center"/>
    </xf>
    <xf numFmtId="0" fontId="2" fillId="4" borderId="4" xfId="2" applyFont="1" applyFill="1" applyBorder="1" applyAlignment="1">
      <alignment horizontal="left" vertical="center" wrapText="1" indent="1"/>
    </xf>
    <xf numFmtId="0" fontId="2" fillId="4" borderId="4" xfId="2" applyFont="1" applyFill="1" applyBorder="1" applyAlignment="1">
      <alignment horizontal="center" vertical="center" wrapText="1"/>
    </xf>
    <xf numFmtId="164" fontId="2" fillId="4" borderId="4" xfId="2" applyNumberFormat="1" applyFont="1" applyFill="1" applyBorder="1" applyAlignment="1">
      <alignment horizontal="right" vertical="center"/>
    </xf>
    <xf numFmtId="0" fontId="2" fillId="4" borderId="4" xfId="2" applyFont="1" applyFill="1" applyBorder="1" applyAlignment="1">
      <alignment horizontal="left" vertical="center" wrapText="1"/>
    </xf>
    <xf numFmtId="0" fontId="2" fillId="4" borderId="5" xfId="2" applyFont="1" applyFill="1" applyBorder="1" applyAlignment="1">
      <alignment horizontal="left" vertical="center" wrapText="1" indent="1"/>
    </xf>
    <xf numFmtId="0" fontId="2" fillId="4" borderId="5" xfId="2" applyFont="1" applyFill="1" applyBorder="1" applyAlignment="1">
      <alignment horizontal="center" vertical="center" wrapText="1"/>
    </xf>
    <xf numFmtId="164" fontId="2" fillId="4" borderId="5" xfId="2" applyNumberFormat="1" applyFont="1" applyFill="1" applyBorder="1" applyAlignment="1">
      <alignment horizontal="right" vertical="center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/>
    </xf>
    <xf numFmtId="0" fontId="2" fillId="0" borderId="3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left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left" vertical="center" wrapText="1" indent="1"/>
    </xf>
    <xf numFmtId="0" fontId="2" fillId="0" borderId="5" xfId="2" applyFont="1" applyFill="1" applyBorder="1" applyAlignment="1">
      <alignment horizontal="left" vertical="center" wrapText="1" indent="1"/>
    </xf>
    <xf numFmtId="0" fontId="2" fillId="0" borderId="5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vertical="center" wrapText="1"/>
    </xf>
    <xf numFmtId="0" fontId="8" fillId="0" borderId="1" xfId="2" applyFont="1" applyFill="1" applyBorder="1" applyAlignment="1">
      <alignment vertical="center"/>
    </xf>
    <xf numFmtId="0" fontId="8" fillId="0" borderId="0" xfId="2" applyFont="1" applyAlignment="1">
      <alignment horizontal="center"/>
    </xf>
    <xf numFmtId="0" fontId="2" fillId="0" borderId="0" xfId="0" applyFont="1" applyAlignment="1"/>
    <xf numFmtId="4" fontId="2" fillId="0" borderId="4" xfId="2" applyNumberFormat="1" applyFont="1" applyBorder="1" applyAlignment="1">
      <alignment horizontal="center" vertical="center"/>
    </xf>
    <xf numFmtId="4" fontId="13" fillId="0" borderId="1" xfId="2" applyNumberFormat="1" applyFont="1" applyFill="1" applyBorder="1" applyAlignment="1">
      <alignment horizontal="center" vertical="center"/>
    </xf>
    <xf numFmtId="4" fontId="2" fillId="0" borderId="3" xfId="2" applyNumberFormat="1" applyFont="1" applyBorder="1" applyAlignment="1">
      <alignment horizontal="center" vertical="center"/>
    </xf>
    <xf numFmtId="4" fontId="2" fillId="0" borderId="5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165" fontId="2" fillId="0" borderId="7" xfId="2" applyNumberFormat="1" applyFont="1" applyBorder="1" applyAlignment="1">
      <alignment horizontal="center" vertical="center"/>
    </xf>
    <xf numFmtId="165" fontId="2" fillId="0" borderId="4" xfId="2" applyNumberFormat="1" applyFont="1" applyBorder="1" applyAlignment="1">
      <alignment horizontal="center" vertical="center"/>
    </xf>
    <xf numFmtId="165" fontId="2" fillId="0" borderId="5" xfId="2" applyNumberFormat="1" applyFont="1" applyBorder="1" applyAlignment="1">
      <alignment horizontal="center" vertical="center"/>
    </xf>
    <xf numFmtId="165" fontId="13" fillId="0" borderId="1" xfId="2" applyNumberFormat="1" applyFont="1" applyBorder="1" applyAlignment="1">
      <alignment horizontal="center" vertical="center"/>
    </xf>
    <xf numFmtId="165" fontId="6" fillId="0" borderId="8" xfId="2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49" fontId="8" fillId="0" borderId="0" xfId="0" applyNumberFormat="1" applyFont="1" applyFill="1" applyAlignment="1">
      <alignment vertical="top"/>
    </xf>
    <xf numFmtId="0" fontId="8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center" indent="1"/>
    </xf>
    <xf numFmtId="0" fontId="1" fillId="0" borderId="0" xfId="0" applyFont="1" applyFill="1" applyAlignment="1">
      <alignment horizontal="left" vertical="center" indent="1"/>
    </xf>
    <xf numFmtId="0" fontId="2" fillId="0" borderId="0" xfId="0" applyFont="1" applyFill="1" applyAlignment="1">
      <alignment horizontal="right"/>
    </xf>
    <xf numFmtId="0" fontId="2" fillId="0" borderId="0" xfId="2" applyFont="1" applyFill="1" applyAlignment="1">
      <alignment horizontal="center"/>
    </xf>
    <xf numFmtId="0" fontId="2" fillId="0" borderId="0" xfId="2" applyFont="1" applyFill="1" applyAlignment="1">
      <alignment vertical="top" wrapText="1"/>
    </xf>
    <xf numFmtId="0" fontId="2" fillId="0" borderId="0" xfId="2" applyFont="1" applyAlignment="1">
      <alignment vertical="center" wrapText="1"/>
    </xf>
    <xf numFmtId="0" fontId="2" fillId="0" borderId="0" xfId="1" applyFont="1" applyFill="1"/>
    <xf numFmtId="0" fontId="2" fillId="0" borderId="0" xfId="1" applyFont="1" applyFill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18" fillId="0" borderId="0" xfId="4" applyFont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0" fontId="9" fillId="0" borderId="7" xfId="0" applyFont="1" applyBorder="1" applyAlignment="1">
      <alignment horizontal="left" vertical="center" wrapText="1"/>
    </xf>
    <xf numFmtId="4" fontId="1" fillId="0" borderId="6" xfId="0" applyNumberFormat="1" applyFont="1" applyFill="1" applyBorder="1" applyAlignment="1">
      <alignment horizontal="right" vertical="center" wrapText="1"/>
    </xf>
    <xf numFmtId="4" fontId="1" fillId="0" borderId="6" xfId="0" applyNumberFormat="1" applyFont="1" applyFill="1" applyBorder="1" applyAlignment="1">
      <alignment horizontal="right" vertical="center"/>
    </xf>
    <xf numFmtId="0" fontId="1" fillId="0" borderId="0" xfId="0" applyFont="1" applyFill="1"/>
    <xf numFmtId="4" fontId="4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top"/>
    </xf>
    <xf numFmtId="49" fontId="2" fillId="0" borderId="0" xfId="0" applyNumberFormat="1" applyFont="1" applyFill="1" applyAlignment="1">
      <alignment vertical="top"/>
    </xf>
    <xf numFmtId="49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right" vertical="center"/>
    </xf>
    <xf numFmtId="164" fontId="1" fillId="0" borderId="0" xfId="0" applyNumberFormat="1" applyFont="1" applyFill="1"/>
    <xf numFmtId="0" fontId="4" fillId="0" borderId="1" xfId="0" applyFont="1" applyFill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right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166" fontId="2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 vertical="center" wrapText="1"/>
    </xf>
    <xf numFmtId="166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166" fontId="2" fillId="2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left" vertical="center" wrapText="1"/>
    </xf>
    <xf numFmtId="4" fontId="2" fillId="2" borderId="4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left" vertical="center" wrapText="1"/>
    </xf>
    <xf numFmtId="166" fontId="2" fillId="2" borderId="5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right" vertical="center"/>
    </xf>
    <xf numFmtId="4" fontId="2" fillId="2" borderId="3" xfId="0" applyNumberFormat="1" applyFont="1" applyFill="1" applyBorder="1" applyAlignment="1">
      <alignment horizontal="right" vertical="center"/>
    </xf>
    <xf numFmtId="166" fontId="6" fillId="2" borderId="1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166" fontId="2" fillId="2" borderId="7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righ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right" vertical="center" wrapText="1"/>
    </xf>
    <xf numFmtId="4" fontId="2" fillId="2" borderId="7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4" xfId="0" applyNumberFormat="1" applyFont="1" applyFill="1" applyBorder="1" applyAlignment="1">
      <alignment vertical="center"/>
    </xf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7" fillId="0" borderId="7" xfId="0" applyNumberFormat="1" applyFont="1" applyFill="1" applyBorder="1"/>
    <xf numFmtId="165" fontId="19" fillId="0" borderId="1" xfId="0" applyNumberFormat="1" applyFont="1" applyFill="1" applyBorder="1" applyAlignment="1">
      <alignment horizontal="right" vertical="center"/>
    </xf>
    <xf numFmtId="165" fontId="1" fillId="0" borderId="0" xfId="0" applyNumberFormat="1" applyFont="1" applyFill="1" applyAlignment="1">
      <alignment horizontal="right" vertical="center"/>
    </xf>
    <xf numFmtId="165" fontId="4" fillId="0" borderId="1" xfId="0" applyNumberFormat="1" applyFont="1" applyFill="1" applyBorder="1" applyAlignment="1">
      <alignment horizontal="right" vertical="center"/>
    </xf>
    <xf numFmtId="165" fontId="6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4" xfId="0" applyNumberFormat="1" applyFont="1" applyFill="1" applyBorder="1" applyAlignment="1">
      <alignment horizontal="right" vertical="center"/>
    </xf>
    <xf numFmtId="165" fontId="2" fillId="2" borderId="5" xfId="0" applyNumberFormat="1" applyFont="1" applyFill="1" applyBorder="1" applyAlignment="1">
      <alignment horizontal="right" vertical="center"/>
    </xf>
    <xf numFmtId="4" fontId="2" fillId="2" borderId="5" xfId="0" applyNumberFormat="1" applyFont="1" applyFill="1" applyBorder="1" applyAlignment="1">
      <alignment vertical="center"/>
    </xf>
    <xf numFmtId="4" fontId="2" fillId="2" borderId="6" xfId="0" applyNumberFormat="1" applyFont="1" applyFill="1" applyBorder="1" applyAlignment="1">
      <alignment vertical="center"/>
    </xf>
    <xf numFmtId="4" fontId="2" fillId="2" borderId="0" xfId="0" applyNumberFormat="1" applyFont="1" applyFill="1" applyAlignment="1">
      <alignment vertical="center"/>
    </xf>
    <xf numFmtId="165" fontId="6" fillId="2" borderId="5" xfId="0" applyNumberFormat="1" applyFont="1" applyFill="1" applyBorder="1" applyAlignment="1">
      <alignment horizontal="right" vertical="center"/>
    </xf>
    <xf numFmtId="165" fontId="1" fillId="0" borderId="0" xfId="0" applyNumberFormat="1" applyFont="1" applyFill="1" applyAlignment="1">
      <alignment vertical="center"/>
    </xf>
    <xf numFmtId="165" fontId="1" fillId="0" borderId="4" xfId="0" applyNumberFormat="1" applyFont="1" applyFill="1" applyBorder="1" applyAlignment="1">
      <alignment vertical="center"/>
    </xf>
    <xf numFmtId="165" fontId="1" fillId="0" borderId="6" xfId="0" applyNumberFormat="1" applyFont="1" applyFill="1" applyBorder="1" applyAlignment="1">
      <alignment vertical="center"/>
    </xf>
    <xf numFmtId="165" fontId="1" fillId="0" borderId="5" xfId="0" applyNumberFormat="1" applyFont="1" applyFill="1" applyBorder="1" applyAlignment="1">
      <alignment vertical="center"/>
    </xf>
    <xf numFmtId="165" fontId="1" fillId="0" borderId="7" xfId="0" applyNumberFormat="1" applyFont="1" applyFill="1" applyBorder="1" applyAlignment="1">
      <alignment vertical="center"/>
    </xf>
    <xf numFmtId="165" fontId="4" fillId="0" borderId="3" xfId="0" applyNumberFormat="1" applyFont="1" applyFill="1" applyBorder="1" applyAlignment="1">
      <alignment vertical="center"/>
    </xf>
    <xf numFmtId="165" fontId="4" fillId="0" borderId="4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0" fontId="2" fillId="0" borderId="0" xfId="0" applyFont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vertical="center" wrapText="1"/>
    </xf>
    <xf numFmtId="165" fontId="2" fillId="2" borderId="6" xfId="0" applyNumberFormat="1" applyFont="1" applyFill="1" applyBorder="1" applyAlignment="1">
      <alignment horizontal="right" vertical="center"/>
    </xf>
    <xf numFmtId="165" fontId="6" fillId="2" borderId="8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 wrapText="1"/>
    </xf>
    <xf numFmtId="4" fontId="2" fillId="2" borderId="4" xfId="0" applyNumberFormat="1" applyFont="1" applyFill="1" applyBorder="1" applyAlignment="1">
      <alignment horizontal="center" vertical="center"/>
    </xf>
    <xf numFmtId="0" fontId="2" fillId="0" borderId="6" xfId="1" applyNumberFormat="1" applyFont="1" applyBorder="1" applyAlignment="1">
      <alignment horizontal="left" wrapText="1" indent="1"/>
    </xf>
    <xf numFmtId="49" fontId="2" fillId="0" borderId="11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wrapText="1"/>
    </xf>
    <xf numFmtId="4" fontId="2" fillId="0" borderId="7" xfId="1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 wrapText="1"/>
    </xf>
    <xf numFmtId="166" fontId="2" fillId="2" borderId="8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right" vertical="center"/>
    </xf>
    <xf numFmtId="4" fontId="2" fillId="2" borderId="8" xfId="0" applyNumberFormat="1" applyFont="1" applyFill="1" applyBorder="1" applyAlignment="1">
      <alignment vertical="center"/>
    </xf>
    <xf numFmtId="0" fontId="6" fillId="2" borderId="8" xfId="0" applyFont="1" applyFill="1" applyBorder="1" applyAlignment="1">
      <alignment horizontal="left" vertical="center" wrapText="1"/>
    </xf>
    <xf numFmtId="166" fontId="6" fillId="2" borderId="8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13" fillId="2" borderId="8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right" vertical="center"/>
    </xf>
    <xf numFmtId="4" fontId="6" fillId="2" borderId="8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wrapText="1"/>
    </xf>
    <xf numFmtId="49" fontId="2" fillId="3" borderId="11" xfId="0" applyNumberFormat="1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4" fontId="4" fillId="0" borderId="7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vertical="center" wrapText="1"/>
    </xf>
    <xf numFmtId="166" fontId="2" fillId="2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right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3" fillId="4" borderId="2" xfId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right" vertical="center" wrapText="1"/>
    </xf>
    <xf numFmtId="0" fontId="18" fillId="0" borderId="0" xfId="4" applyFont="1" applyAlignment="1">
      <alignment horizontal="right" vertical="center"/>
    </xf>
    <xf numFmtId="0" fontId="18" fillId="0" borderId="0" xfId="4" applyFont="1" applyAlignment="1">
      <alignment horizontal="right" vertical="center" wrapText="1"/>
    </xf>
    <xf numFmtId="0" fontId="3" fillId="4" borderId="2" xfId="2" applyFont="1" applyFill="1" applyBorder="1" applyAlignment="1">
      <alignment horizontal="left" wrapText="1"/>
    </xf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5" fontId="2" fillId="3" borderId="10" xfId="0" applyNumberFormat="1" applyFont="1" applyFill="1" applyBorder="1" applyAlignment="1">
      <alignment horizontal="center" vertical="center" wrapText="1"/>
    </xf>
    <xf numFmtId="165" fontId="2" fillId="3" borderId="8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  <cellStyle name="Обычный 5" xfId="4" xr:uid="{00000000-0005-0000-0000-000004000000}"/>
  </cellStyles>
  <dxfs count="0"/>
  <tableStyles count="0" defaultTableStyle="TableStyleMedium2" defaultPivotStyle="PivotStyleMedium9"/>
  <colors>
    <mruColors>
      <color rgb="FF66FFCC"/>
      <color rgb="FFFF7C80"/>
      <color rgb="FFFFCCCC"/>
      <color rgb="FFFF99CC"/>
      <color rgb="FFFF9966"/>
      <color rgb="FFCC99FF"/>
      <color rgb="FF9999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IM\BudgetAx\&#1055;&#1086;&#1083;&#1100;&#1079;&#1086;&#1074;&#1072;&#1090;&#1077;&#1083;&#1080;\&#1050;&#1086;&#1090;&#1083;&#1072;&#1089;%20&#1075;&#1086;&#1088;\&#1052;&#1077;&#1089;&#1103;&#1095;&#1085;&#1099;&#1081;%20&#1086;&#1090;&#1095;&#1077;&#1090;(&#1050;&#1072;&#1079;&#1085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 отчета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1"/>
  <sheetViews>
    <sheetView view="pageBreakPreview" zoomScaleNormal="100" zoomScaleSheetLayoutView="100" workbookViewId="0">
      <selection activeCell="A5" sqref="A5:F5"/>
    </sheetView>
  </sheetViews>
  <sheetFormatPr defaultRowHeight="15.75" x14ac:dyDescent="0.2"/>
  <cols>
    <col min="1" max="1" width="59.5703125" style="29" customWidth="1"/>
    <col min="2" max="2" width="27.7109375" style="29" customWidth="1"/>
    <col min="3" max="4" width="17.7109375" style="65" customWidth="1"/>
    <col min="5" max="5" width="17.7109375" style="67" customWidth="1"/>
    <col min="6" max="6" width="11.85546875" style="67" customWidth="1"/>
    <col min="7" max="16384" width="9.140625" style="29"/>
  </cols>
  <sheetData>
    <row r="1" spans="1:6" ht="20.100000000000001" customHeight="1" x14ac:dyDescent="0.25">
      <c r="A1" s="123"/>
      <c r="B1" s="124"/>
      <c r="C1" s="261"/>
      <c r="D1" s="261"/>
      <c r="E1" s="262" t="s">
        <v>192</v>
      </c>
      <c r="F1" s="262"/>
    </row>
    <row r="2" spans="1:6" ht="54" customHeight="1" x14ac:dyDescent="0.25">
      <c r="A2" s="123"/>
      <c r="B2" s="124"/>
      <c r="C2" s="261"/>
      <c r="D2" s="261"/>
      <c r="E2" s="263" t="s">
        <v>328</v>
      </c>
      <c r="F2" s="263"/>
    </row>
    <row r="3" spans="1:6" ht="20.100000000000001" customHeight="1" x14ac:dyDescent="0.25">
      <c r="A3" s="123"/>
      <c r="B3" s="124"/>
      <c r="C3" s="261"/>
      <c r="D3" s="261"/>
      <c r="E3" s="263" t="s">
        <v>366</v>
      </c>
      <c r="F3" s="263"/>
    </row>
    <row r="4" spans="1:6" ht="10.5" customHeight="1" x14ac:dyDescent="0.25">
      <c r="A4" s="123"/>
      <c r="B4" s="124"/>
      <c r="C4" s="124"/>
      <c r="D4" s="124"/>
      <c r="E4" s="125"/>
    </row>
    <row r="5" spans="1:6" ht="40.5" customHeight="1" x14ac:dyDescent="0.2">
      <c r="A5" s="256" t="s">
        <v>331</v>
      </c>
      <c r="B5" s="256"/>
      <c r="C5" s="256"/>
      <c r="D5" s="256"/>
      <c r="E5" s="256"/>
      <c r="F5" s="256"/>
    </row>
    <row r="6" spans="1:6" ht="64.5" hidden="1" customHeight="1" x14ac:dyDescent="0.25">
      <c r="A6" s="257" t="s">
        <v>44</v>
      </c>
      <c r="B6" s="257"/>
      <c r="C6" s="257"/>
      <c r="D6" s="257"/>
    </row>
    <row r="7" spans="1:6" ht="23.25" customHeight="1" x14ac:dyDescent="0.2">
      <c r="A7" s="258" t="s">
        <v>45</v>
      </c>
      <c r="B7" s="258" t="s">
        <v>46</v>
      </c>
      <c r="C7" s="259" t="s">
        <v>332</v>
      </c>
      <c r="D7" s="259"/>
      <c r="E7" s="260" t="s">
        <v>335</v>
      </c>
      <c r="F7" s="255" t="s">
        <v>333</v>
      </c>
    </row>
    <row r="8" spans="1:6" ht="36.950000000000003" customHeight="1" x14ac:dyDescent="0.2">
      <c r="A8" s="258"/>
      <c r="B8" s="258"/>
      <c r="C8" s="30" t="s">
        <v>150</v>
      </c>
      <c r="D8" s="30" t="s">
        <v>149</v>
      </c>
      <c r="E8" s="260"/>
      <c r="F8" s="255" t="s">
        <v>148</v>
      </c>
    </row>
    <row r="9" spans="1:6" x14ac:dyDescent="0.2">
      <c r="A9" s="31" t="s">
        <v>47</v>
      </c>
      <c r="B9" s="32" t="s">
        <v>48</v>
      </c>
      <c r="C9" s="33">
        <f>C10+C12+C14+C20+C26+C31+C34</f>
        <v>846400</v>
      </c>
      <c r="D9" s="33">
        <f>D10+D12+D14+D20+D26+D31+D34</f>
        <v>1215385.75</v>
      </c>
      <c r="E9" s="33">
        <f>E10+E12+E14+E20+E26+E31+E34+E23</f>
        <v>1425884.92</v>
      </c>
      <c r="F9" s="73">
        <f t="shared" ref="F9:F10" si="0">E9/D9*100</f>
        <v>117.31953579347132</v>
      </c>
    </row>
    <row r="10" spans="1:6" ht="21" customHeight="1" x14ac:dyDescent="0.2">
      <c r="A10" s="34" t="s">
        <v>49</v>
      </c>
      <c r="B10" s="35" t="s">
        <v>50</v>
      </c>
      <c r="C10" s="36">
        <f>C11</f>
        <v>183300</v>
      </c>
      <c r="D10" s="36">
        <f t="shared" ref="D10:E10" si="1">D11</f>
        <v>183300</v>
      </c>
      <c r="E10" s="36">
        <f t="shared" si="1"/>
        <v>269837.90000000002</v>
      </c>
      <c r="F10" s="69">
        <f t="shared" si="0"/>
        <v>147.21107474086199</v>
      </c>
    </row>
    <row r="11" spans="1:6" ht="17.45" customHeight="1" x14ac:dyDescent="0.2">
      <c r="A11" s="37" t="s">
        <v>51</v>
      </c>
      <c r="B11" s="35" t="s">
        <v>52</v>
      </c>
      <c r="C11" s="36">
        <v>183300</v>
      </c>
      <c r="D11" s="36">
        <f>C11</f>
        <v>183300</v>
      </c>
      <c r="E11" s="36">
        <v>269837.90000000002</v>
      </c>
      <c r="F11" s="69">
        <f>E11/D11*100</f>
        <v>147.21107474086199</v>
      </c>
    </row>
    <row r="12" spans="1:6" ht="17.45" customHeight="1" x14ac:dyDescent="0.2">
      <c r="A12" s="38" t="s">
        <v>53</v>
      </c>
      <c r="B12" s="35" t="s">
        <v>54</v>
      </c>
      <c r="C12" s="36">
        <f>C13</f>
        <v>1300</v>
      </c>
      <c r="D12" s="36">
        <f t="shared" ref="D12:E12" si="2">D13</f>
        <v>1300</v>
      </c>
      <c r="E12" s="36">
        <f t="shared" si="2"/>
        <v>1.8</v>
      </c>
      <c r="F12" s="69">
        <f t="shared" ref="F12:F67" si="3">E12/D12*100</f>
        <v>0.13846153846153847</v>
      </c>
    </row>
    <row r="13" spans="1:6" ht="17.45" customHeight="1" x14ac:dyDescent="0.2">
      <c r="A13" s="37" t="s">
        <v>55</v>
      </c>
      <c r="B13" s="35" t="s">
        <v>56</v>
      </c>
      <c r="C13" s="36">
        <v>1300</v>
      </c>
      <c r="D13" s="36">
        <v>1300</v>
      </c>
      <c r="E13" s="36">
        <v>1.8</v>
      </c>
      <c r="F13" s="69">
        <f t="shared" si="3"/>
        <v>0.13846153846153847</v>
      </c>
    </row>
    <row r="14" spans="1:6" x14ac:dyDescent="0.2">
      <c r="A14" s="38" t="s">
        <v>57</v>
      </c>
      <c r="B14" s="35" t="s">
        <v>58</v>
      </c>
      <c r="C14" s="36">
        <f>C15+C17</f>
        <v>648200</v>
      </c>
      <c r="D14" s="36">
        <f t="shared" ref="D14:E14" si="4">D15+D17</f>
        <v>648200</v>
      </c>
      <c r="E14" s="36">
        <f t="shared" si="4"/>
        <v>729554.26</v>
      </c>
      <c r="F14" s="69">
        <f t="shared" si="3"/>
        <v>112.55079605060168</v>
      </c>
    </row>
    <row r="15" spans="1:6" x14ac:dyDescent="0.2">
      <c r="A15" s="38" t="s">
        <v>59</v>
      </c>
      <c r="B15" s="35" t="s">
        <v>60</v>
      </c>
      <c r="C15" s="36">
        <f>C16</f>
        <v>85200</v>
      </c>
      <c r="D15" s="36">
        <f t="shared" ref="D15:E15" si="5">D16</f>
        <v>85200</v>
      </c>
      <c r="E15" s="36">
        <f t="shared" si="5"/>
        <v>83665.05</v>
      </c>
      <c r="F15" s="69">
        <f t="shared" si="3"/>
        <v>98.19841549295775</v>
      </c>
    </row>
    <row r="16" spans="1:6" ht="47.25" x14ac:dyDescent="0.2">
      <c r="A16" s="37" t="s">
        <v>61</v>
      </c>
      <c r="B16" s="35" t="s">
        <v>62</v>
      </c>
      <c r="C16" s="36">
        <v>85200</v>
      </c>
      <c r="D16" s="36">
        <f>C16</f>
        <v>85200</v>
      </c>
      <c r="E16" s="36">
        <v>83665.05</v>
      </c>
      <c r="F16" s="69">
        <f t="shared" si="3"/>
        <v>98.19841549295775</v>
      </c>
    </row>
    <row r="17" spans="1:6" x14ac:dyDescent="0.2">
      <c r="A17" s="39" t="s">
        <v>63</v>
      </c>
      <c r="B17" s="40" t="s">
        <v>64</v>
      </c>
      <c r="C17" s="36">
        <f>SUM(C18:C19)</f>
        <v>563000</v>
      </c>
      <c r="D17" s="36">
        <f t="shared" ref="D17" si="6">SUM(D18:D19)</f>
        <v>563000</v>
      </c>
      <c r="E17" s="36">
        <f>SUM(E18:E19)</f>
        <v>645889.21</v>
      </c>
      <c r="F17" s="69">
        <f t="shared" si="3"/>
        <v>114.72277264653641</v>
      </c>
    </row>
    <row r="18" spans="1:6" x14ac:dyDescent="0.2">
      <c r="A18" s="41" t="s">
        <v>65</v>
      </c>
      <c r="B18" s="40" t="s">
        <v>66</v>
      </c>
      <c r="C18" s="36">
        <v>337800</v>
      </c>
      <c r="D18" s="36">
        <v>337800</v>
      </c>
      <c r="E18" s="36">
        <v>261770.48</v>
      </c>
      <c r="F18" s="69">
        <f t="shared" si="3"/>
        <v>77.492741267021913</v>
      </c>
    </row>
    <row r="19" spans="1:6" x14ac:dyDescent="0.2">
      <c r="A19" s="41" t="s">
        <v>67</v>
      </c>
      <c r="B19" s="35" t="s">
        <v>68</v>
      </c>
      <c r="C19" s="36">
        <v>225200</v>
      </c>
      <c r="D19" s="36">
        <v>225200</v>
      </c>
      <c r="E19" s="36">
        <v>384118.73</v>
      </c>
      <c r="F19" s="69">
        <f t="shared" si="3"/>
        <v>170.56781971580816</v>
      </c>
    </row>
    <row r="20" spans="1:6" x14ac:dyDescent="0.2">
      <c r="A20" s="38" t="s">
        <v>69</v>
      </c>
      <c r="B20" s="35" t="s">
        <v>70</v>
      </c>
      <c r="C20" s="36">
        <f>C21</f>
        <v>8600</v>
      </c>
      <c r="D20" s="36">
        <f t="shared" ref="D20:E21" si="7">D21</f>
        <v>8600</v>
      </c>
      <c r="E20" s="36">
        <f t="shared" si="7"/>
        <v>8700</v>
      </c>
      <c r="F20" s="69">
        <f t="shared" si="3"/>
        <v>101.16279069767442</v>
      </c>
    </row>
    <row r="21" spans="1:6" ht="51.75" customHeight="1" x14ac:dyDescent="0.2">
      <c r="A21" s="42" t="s">
        <v>71</v>
      </c>
      <c r="B21" s="35" t="s">
        <v>72</v>
      </c>
      <c r="C21" s="36">
        <f>C22</f>
        <v>8600</v>
      </c>
      <c r="D21" s="36">
        <f t="shared" si="7"/>
        <v>8600</v>
      </c>
      <c r="E21" s="36">
        <f t="shared" si="7"/>
        <v>8700</v>
      </c>
      <c r="F21" s="69">
        <f t="shared" si="3"/>
        <v>101.16279069767442</v>
      </c>
    </row>
    <row r="22" spans="1:6" ht="84.75" customHeight="1" x14ac:dyDescent="0.2">
      <c r="A22" s="37" t="s">
        <v>73</v>
      </c>
      <c r="B22" s="35" t="s">
        <v>74</v>
      </c>
      <c r="C22" s="36">
        <v>8600</v>
      </c>
      <c r="D22" s="36">
        <v>8600</v>
      </c>
      <c r="E22" s="36">
        <v>8700</v>
      </c>
      <c r="F22" s="69">
        <f t="shared" si="3"/>
        <v>101.16279069767442</v>
      </c>
    </row>
    <row r="23" spans="1:6" ht="47.25" x14ac:dyDescent="0.2">
      <c r="A23" s="38" t="s">
        <v>183</v>
      </c>
      <c r="B23" s="35" t="s">
        <v>184</v>
      </c>
      <c r="C23" s="36">
        <f t="shared" ref="C23:D24" si="8">C24</f>
        <v>0</v>
      </c>
      <c r="D23" s="36">
        <f t="shared" si="8"/>
        <v>0</v>
      </c>
      <c r="E23" s="36">
        <f>E24</f>
        <v>-24.46</v>
      </c>
      <c r="F23" s="69"/>
    </row>
    <row r="24" spans="1:6" x14ac:dyDescent="0.2">
      <c r="A24" s="38" t="s">
        <v>185</v>
      </c>
      <c r="B24" s="35" t="s">
        <v>186</v>
      </c>
      <c r="C24" s="36">
        <f t="shared" si="8"/>
        <v>0</v>
      </c>
      <c r="D24" s="36">
        <f t="shared" si="8"/>
        <v>0</v>
      </c>
      <c r="E24" s="36">
        <f>E25</f>
        <v>-24.46</v>
      </c>
      <c r="F24" s="69"/>
    </row>
    <row r="25" spans="1:6" ht="31.5" x14ac:dyDescent="0.2">
      <c r="A25" s="37" t="s">
        <v>187</v>
      </c>
      <c r="B25" s="35" t="s">
        <v>188</v>
      </c>
      <c r="C25" s="36">
        <v>0</v>
      </c>
      <c r="D25" s="36">
        <v>0</v>
      </c>
      <c r="E25" s="36">
        <v>-24.46</v>
      </c>
      <c r="F25" s="69"/>
    </row>
    <row r="26" spans="1:6" ht="57" customHeight="1" x14ac:dyDescent="0.2">
      <c r="A26" s="34" t="s">
        <v>75</v>
      </c>
      <c r="B26" s="35" t="s">
        <v>76</v>
      </c>
      <c r="C26" s="36">
        <f>SUM(C27:C30)</f>
        <v>5000</v>
      </c>
      <c r="D26" s="36">
        <f t="shared" ref="D26:E26" si="9">SUM(D27:D30)</f>
        <v>37083.35</v>
      </c>
      <c r="E26" s="36">
        <f t="shared" si="9"/>
        <v>80913.01999999999</v>
      </c>
      <c r="F26" s="70">
        <f t="shared" si="3"/>
        <v>218.19231541918404</v>
      </c>
    </row>
    <row r="27" spans="1:6" ht="79.5" customHeight="1" x14ac:dyDescent="0.2">
      <c r="A27" s="43" t="s">
        <v>77</v>
      </c>
      <c r="B27" s="35" t="s">
        <v>78</v>
      </c>
      <c r="C27" s="36">
        <v>5000</v>
      </c>
      <c r="D27" s="36">
        <v>5000</v>
      </c>
      <c r="E27" s="36">
        <v>1129.6500000000001</v>
      </c>
      <c r="F27" s="69">
        <f t="shared" si="3"/>
        <v>22.593000000000004</v>
      </c>
    </row>
    <row r="28" spans="1:6" ht="88.5" customHeight="1" x14ac:dyDescent="0.2">
      <c r="A28" s="44" t="s">
        <v>79</v>
      </c>
      <c r="B28" s="35" t="s">
        <v>80</v>
      </c>
      <c r="C28" s="36">
        <v>0</v>
      </c>
      <c r="D28" s="36">
        <v>32083.35</v>
      </c>
      <c r="E28" s="36">
        <v>79783.37</v>
      </c>
      <c r="F28" s="69">
        <f t="shared" si="3"/>
        <v>248.67530977905986</v>
      </c>
    </row>
    <row r="29" spans="1:6" s="47" customFormat="1" ht="47.25" hidden="1" x14ac:dyDescent="0.25">
      <c r="A29" s="45" t="s">
        <v>81</v>
      </c>
      <c r="B29" s="46" t="s">
        <v>82</v>
      </c>
      <c r="C29" s="36"/>
      <c r="D29" s="36"/>
      <c r="E29" s="36"/>
      <c r="F29" s="69" t="e">
        <f t="shared" si="3"/>
        <v>#DIV/0!</v>
      </c>
    </row>
    <row r="30" spans="1:6" s="47" customFormat="1" ht="94.5" hidden="1" x14ac:dyDescent="0.25">
      <c r="A30" s="45" t="s">
        <v>83</v>
      </c>
      <c r="B30" s="46" t="s">
        <v>84</v>
      </c>
      <c r="C30" s="36"/>
      <c r="D30" s="36"/>
      <c r="E30" s="36"/>
      <c r="F30" s="69" t="e">
        <f t="shared" si="3"/>
        <v>#DIV/0!</v>
      </c>
    </row>
    <row r="31" spans="1:6" s="47" customFormat="1" ht="31.5" x14ac:dyDescent="0.25">
      <c r="A31" s="48" t="s">
        <v>85</v>
      </c>
      <c r="B31" s="128" t="s">
        <v>86</v>
      </c>
      <c r="C31" s="36">
        <f>SUM(C32:C33)</f>
        <v>0</v>
      </c>
      <c r="D31" s="36">
        <f t="shared" ref="D31" si="10">SUM(D32:D33)</f>
        <v>336902.40000000002</v>
      </c>
      <c r="E31" s="36">
        <f>SUM(E32:E33)</f>
        <v>336902.40000000002</v>
      </c>
      <c r="F31" s="69">
        <f t="shared" si="3"/>
        <v>100</v>
      </c>
    </row>
    <row r="32" spans="1:6" s="47" customFormat="1" ht="113.25" hidden="1" customHeight="1" x14ac:dyDescent="0.25">
      <c r="A32" s="49" t="s">
        <v>87</v>
      </c>
      <c r="B32" s="128" t="s">
        <v>88</v>
      </c>
      <c r="C32" s="36"/>
      <c r="D32" s="36"/>
      <c r="E32" s="36"/>
      <c r="F32" s="69" t="e">
        <f t="shared" si="3"/>
        <v>#DIV/0!</v>
      </c>
    </row>
    <row r="33" spans="1:6" s="47" customFormat="1" ht="63" customHeight="1" x14ac:dyDescent="0.25">
      <c r="A33" s="227" t="s">
        <v>89</v>
      </c>
      <c r="B33" s="228" t="s">
        <v>90</v>
      </c>
      <c r="C33" s="53">
        <v>0</v>
      </c>
      <c r="D33" s="53">
        <v>336902.40000000002</v>
      </c>
      <c r="E33" s="53">
        <v>336902.40000000002</v>
      </c>
      <c r="F33" s="71">
        <f t="shared" si="3"/>
        <v>100</v>
      </c>
    </row>
    <row r="34" spans="1:6" x14ac:dyDescent="0.25">
      <c r="A34" s="229" t="s">
        <v>91</v>
      </c>
      <c r="B34" s="128" t="s">
        <v>92</v>
      </c>
      <c r="C34" s="230">
        <f>SUM(C35:C36)</f>
        <v>0</v>
      </c>
      <c r="D34" s="230">
        <f t="shared" ref="D34:E34" si="11">SUM(D35:D36)</f>
        <v>0</v>
      </c>
      <c r="E34" s="230">
        <f t="shared" si="11"/>
        <v>0</v>
      </c>
      <c r="F34" s="70" t="e">
        <f t="shared" si="3"/>
        <v>#DIV/0!</v>
      </c>
    </row>
    <row r="35" spans="1:6" ht="78.75" hidden="1" x14ac:dyDescent="0.25">
      <c r="A35" s="50" t="s">
        <v>93</v>
      </c>
      <c r="B35" s="35" t="s">
        <v>94</v>
      </c>
      <c r="C35" s="36"/>
      <c r="D35" s="36"/>
      <c r="E35" s="36"/>
      <c r="F35" s="69"/>
    </row>
    <row r="36" spans="1:6" ht="69" hidden="1" customHeight="1" x14ac:dyDescent="0.2">
      <c r="A36" s="51" t="s">
        <v>95</v>
      </c>
      <c r="B36" s="52" t="s">
        <v>96</v>
      </c>
      <c r="C36" s="53"/>
      <c r="D36" s="53"/>
      <c r="E36" s="36"/>
      <c r="F36" s="69"/>
    </row>
    <row r="37" spans="1:6" ht="20.100000000000001" customHeight="1" x14ac:dyDescent="0.2">
      <c r="A37" s="54" t="s">
        <v>97</v>
      </c>
      <c r="B37" s="55" t="s">
        <v>98</v>
      </c>
      <c r="C37" s="56">
        <f>C38+C65+C60</f>
        <v>2531163.9500000002</v>
      </c>
      <c r="D37" s="56">
        <f>D38+D65</f>
        <v>3233950.4000000004</v>
      </c>
      <c r="E37" s="56">
        <f>E38+E65</f>
        <v>3233950.4000000004</v>
      </c>
      <c r="F37" s="73">
        <f t="shared" si="3"/>
        <v>100</v>
      </c>
    </row>
    <row r="38" spans="1:6" ht="31.5" x14ac:dyDescent="0.2">
      <c r="A38" s="34" t="s">
        <v>99</v>
      </c>
      <c r="B38" s="35" t="s">
        <v>100</v>
      </c>
      <c r="C38" s="36">
        <f>C39+C45+C56+C61</f>
        <v>2443663.9500000002</v>
      </c>
      <c r="D38" s="36">
        <f>D39+D45+D56+D61</f>
        <v>3233950.4000000004</v>
      </c>
      <c r="E38" s="36">
        <f>E39+E45+E56+E61</f>
        <v>3233950.4000000004</v>
      </c>
      <c r="F38" s="69">
        <f t="shared" si="3"/>
        <v>100</v>
      </c>
    </row>
    <row r="39" spans="1:6" ht="31.5" x14ac:dyDescent="0.2">
      <c r="A39" s="38" t="s">
        <v>347</v>
      </c>
      <c r="B39" s="35" t="s">
        <v>101</v>
      </c>
      <c r="C39" s="36">
        <f>SUM(C41:C44)</f>
        <v>165002.6</v>
      </c>
      <c r="D39" s="36">
        <f t="shared" ref="D39:E39" si="12">SUM(D41:D44)</f>
        <v>204872.6</v>
      </c>
      <c r="E39" s="36">
        <f t="shared" si="12"/>
        <v>204872.6</v>
      </c>
      <c r="F39" s="69">
        <f t="shared" si="3"/>
        <v>100</v>
      </c>
    </row>
    <row r="40" spans="1:6" hidden="1" x14ac:dyDescent="0.2">
      <c r="A40" s="37" t="s">
        <v>102</v>
      </c>
      <c r="B40" s="35"/>
      <c r="C40" s="36"/>
      <c r="D40" s="36"/>
      <c r="E40" s="36"/>
      <c r="F40" s="69" t="e">
        <f t="shared" si="3"/>
        <v>#DIV/0!</v>
      </c>
    </row>
    <row r="41" spans="1:6" ht="47.25" x14ac:dyDescent="0.2">
      <c r="A41" s="37" t="s">
        <v>103</v>
      </c>
      <c r="B41" s="35" t="s">
        <v>104</v>
      </c>
      <c r="C41" s="36">
        <v>165002.6</v>
      </c>
      <c r="D41" s="36">
        <v>165002.6</v>
      </c>
      <c r="E41" s="36">
        <v>165002.6</v>
      </c>
      <c r="F41" s="69">
        <f t="shared" si="3"/>
        <v>100</v>
      </c>
    </row>
    <row r="42" spans="1:6" ht="31.5" x14ac:dyDescent="0.2">
      <c r="A42" s="37" t="s">
        <v>105</v>
      </c>
      <c r="B42" s="35" t="s">
        <v>106</v>
      </c>
      <c r="C42" s="36">
        <v>0</v>
      </c>
      <c r="D42" s="36">
        <v>39870</v>
      </c>
      <c r="E42" s="36">
        <v>39870</v>
      </c>
      <c r="F42" s="69">
        <f t="shared" si="3"/>
        <v>100</v>
      </c>
    </row>
    <row r="43" spans="1:6" ht="47.25" hidden="1" x14ac:dyDescent="0.2">
      <c r="A43" s="37" t="s">
        <v>107</v>
      </c>
      <c r="B43" s="35" t="s">
        <v>108</v>
      </c>
      <c r="C43" s="36"/>
      <c r="D43" s="36"/>
      <c r="E43" s="36"/>
      <c r="F43" s="69"/>
    </row>
    <row r="44" spans="1:6" hidden="1" x14ac:dyDescent="0.2">
      <c r="A44" s="37" t="s">
        <v>109</v>
      </c>
      <c r="B44" s="35" t="s">
        <v>110</v>
      </c>
      <c r="C44" s="36"/>
      <c r="D44" s="36"/>
      <c r="E44" s="36"/>
      <c r="F44" s="69"/>
    </row>
    <row r="45" spans="1:6" ht="33.75" customHeight="1" x14ac:dyDescent="0.2">
      <c r="A45" s="34" t="s">
        <v>111</v>
      </c>
      <c r="B45" s="35" t="s">
        <v>112</v>
      </c>
      <c r="C45" s="36">
        <f>SUM(C47:C55)</f>
        <v>2152500</v>
      </c>
      <c r="D45" s="36">
        <f t="shared" ref="D45:E45" si="13">SUM(D47:D55)</f>
        <v>2245615.9900000002</v>
      </c>
      <c r="E45" s="36">
        <f t="shared" si="13"/>
        <v>2245615.9900000002</v>
      </c>
      <c r="F45" s="69">
        <f t="shared" si="3"/>
        <v>100</v>
      </c>
    </row>
    <row r="46" spans="1:6" hidden="1" x14ac:dyDescent="0.2">
      <c r="A46" s="37" t="s">
        <v>102</v>
      </c>
      <c r="B46" s="35"/>
      <c r="C46" s="36"/>
      <c r="D46" s="36"/>
      <c r="E46" s="36"/>
      <c r="F46" s="69" t="e">
        <f t="shared" si="3"/>
        <v>#DIV/0!</v>
      </c>
    </row>
    <row r="47" spans="1:6" ht="110.25" hidden="1" x14ac:dyDescent="0.2">
      <c r="A47" s="57" t="s">
        <v>113</v>
      </c>
      <c r="B47" s="35" t="s">
        <v>114</v>
      </c>
      <c r="C47" s="36"/>
      <c r="D47" s="36"/>
      <c r="E47" s="36"/>
      <c r="F47" s="69" t="e">
        <f t="shared" si="3"/>
        <v>#DIV/0!</v>
      </c>
    </row>
    <row r="48" spans="1:6" ht="126" hidden="1" x14ac:dyDescent="0.2">
      <c r="A48" s="57" t="s">
        <v>115</v>
      </c>
      <c r="B48" s="35" t="s">
        <v>116</v>
      </c>
      <c r="C48" s="36"/>
      <c r="D48" s="36"/>
      <c r="E48" s="36"/>
      <c r="F48" s="69" t="e">
        <f t="shared" si="3"/>
        <v>#DIV/0!</v>
      </c>
    </row>
    <row r="49" spans="1:6" ht="94.5" hidden="1" x14ac:dyDescent="0.2">
      <c r="A49" s="57" t="s">
        <v>117</v>
      </c>
      <c r="B49" s="35" t="s">
        <v>118</v>
      </c>
      <c r="C49" s="36"/>
      <c r="D49" s="36"/>
      <c r="E49" s="36"/>
      <c r="F49" s="69" t="e">
        <f t="shared" si="3"/>
        <v>#DIV/0!</v>
      </c>
    </row>
    <row r="50" spans="1:6" ht="66" hidden="1" customHeight="1" x14ac:dyDescent="0.2">
      <c r="A50" s="57" t="s">
        <v>119</v>
      </c>
      <c r="B50" s="35" t="s">
        <v>120</v>
      </c>
      <c r="C50" s="36"/>
      <c r="D50" s="36"/>
      <c r="E50" s="36"/>
      <c r="F50" s="69" t="e">
        <f t="shared" si="3"/>
        <v>#DIV/0!</v>
      </c>
    </row>
    <row r="51" spans="1:6" ht="31.5" hidden="1" x14ac:dyDescent="0.2">
      <c r="A51" s="57" t="s">
        <v>121</v>
      </c>
      <c r="B51" s="35" t="s">
        <v>122</v>
      </c>
      <c r="C51" s="36"/>
      <c r="D51" s="36"/>
      <c r="E51" s="36"/>
      <c r="F51" s="69" t="e">
        <f t="shared" si="3"/>
        <v>#DIV/0!</v>
      </c>
    </row>
    <row r="52" spans="1:6" ht="40.5" hidden="1" customHeight="1" x14ac:dyDescent="0.2">
      <c r="A52" s="57" t="s">
        <v>123</v>
      </c>
      <c r="B52" s="35" t="s">
        <v>124</v>
      </c>
      <c r="C52" s="36"/>
      <c r="D52" s="36"/>
      <c r="E52" s="36"/>
      <c r="F52" s="69" t="e">
        <f t="shared" si="3"/>
        <v>#DIV/0!</v>
      </c>
    </row>
    <row r="53" spans="1:6" ht="36.75" hidden="1" customHeight="1" x14ac:dyDescent="0.2">
      <c r="A53" s="37" t="s">
        <v>125</v>
      </c>
      <c r="B53" s="35" t="s">
        <v>126</v>
      </c>
      <c r="C53" s="36"/>
      <c r="D53" s="36"/>
      <c r="E53" s="36"/>
      <c r="F53" s="69" t="e">
        <f t="shared" si="3"/>
        <v>#DIV/0!</v>
      </c>
    </row>
    <row r="54" spans="1:6" ht="47.25" hidden="1" x14ac:dyDescent="0.2">
      <c r="A54" s="37" t="s">
        <v>127</v>
      </c>
      <c r="B54" s="35" t="s">
        <v>128</v>
      </c>
      <c r="C54" s="36"/>
      <c r="D54" s="36"/>
      <c r="E54" s="36"/>
      <c r="F54" s="69" t="e">
        <f t="shared" si="3"/>
        <v>#DIV/0!</v>
      </c>
    </row>
    <row r="55" spans="1:6" x14ac:dyDescent="0.2">
      <c r="A55" s="37" t="s">
        <v>129</v>
      </c>
      <c r="B55" s="35" t="s">
        <v>130</v>
      </c>
      <c r="C55" s="226">
        <v>2152500</v>
      </c>
      <c r="D55" s="58">
        <v>2245615.9900000002</v>
      </c>
      <c r="E55" s="36">
        <v>2245615.9900000002</v>
      </c>
      <c r="F55" s="69">
        <f t="shared" si="3"/>
        <v>100</v>
      </c>
    </row>
    <row r="56" spans="1:6" ht="31.5" x14ac:dyDescent="0.2">
      <c r="A56" s="34" t="s">
        <v>348</v>
      </c>
      <c r="B56" s="35" t="s">
        <v>131</v>
      </c>
      <c r="C56" s="36">
        <f>SUM(C58:C59)</f>
        <v>126161.35</v>
      </c>
      <c r="D56" s="36">
        <f>SUM(D58:D60)</f>
        <v>219097.46</v>
      </c>
      <c r="E56" s="36">
        <f>SUM(E58:E60)</f>
        <v>219097.46</v>
      </c>
      <c r="F56" s="69">
        <f>E56/D56*100</f>
        <v>100</v>
      </c>
    </row>
    <row r="57" spans="1:6" hidden="1" x14ac:dyDescent="0.2">
      <c r="A57" s="37" t="s">
        <v>102</v>
      </c>
      <c r="B57" s="35"/>
      <c r="C57" s="36"/>
      <c r="D57" s="36"/>
      <c r="E57" s="36"/>
      <c r="F57" s="69" t="e">
        <f t="shared" ref="F57" si="14">E57/D57*100</f>
        <v>#DIV/0!</v>
      </c>
    </row>
    <row r="58" spans="1:6" ht="47.25" x14ac:dyDescent="0.2">
      <c r="A58" s="37" t="s">
        <v>132</v>
      </c>
      <c r="B58" s="35" t="s">
        <v>133</v>
      </c>
      <c r="C58" s="36">
        <v>0</v>
      </c>
      <c r="D58" s="36">
        <v>0</v>
      </c>
      <c r="E58" s="36">
        <v>0</v>
      </c>
      <c r="F58" s="69"/>
    </row>
    <row r="59" spans="1:6" ht="63" x14ac:dyDescent="0.2">
      <c r="A59" s="37" t="s">
        <v>349</v>
      </c>
      <c r="B59" s="35" t="s">
        <v>134</v>
      </c>
      <c r="C59" s="36">
        <v>126161.35</v>
      </c>
      <c r="D59" s="36">
        <v>131597.46</v>
      </c>
      <c r="E59" s="36">
        <v>131597.46</v>
      </c>
      <c r="F59" s="69">
        <f t="shared" si="3"/>
        <v>100</v>
      </c>
    </row>
    <row r="60" spans="1:6" x14ac:dyDescent="0.2">
      <c r="A60" s="37" t="s">
        <v>135</v>
      </c>
      <c r="B60" s="35" t="s">
        <v>136</v>
      </c>
      <c r="C60" s="36">
        <v>87500</v>
      </c>
      <c r="D60" s="36">
        <v>87500</v>
      </c>
      <c r="E60" s="36">
        <v>87500</v>
      </c>
      <c r="F60" s="69">
        <f t="shared" si="3"/>
        <v>100</v>
      </c>
    </row>
    <row r="61" spans="1:6" x14ac:dyDescent="0.2">
      <c r="A61" s="34" t="s">
        <v>231</v>
      </c>
      <c r="B61" s="35" t="s">
        <v>137</v>
      </c>
      <c r="C61" s="36">
        <f>SUM(C63:C64)</f>
        <v>0</v>
      </c>
      <c r="D61" s="36">
        <f t="shared" ref="D61:E61" si="15">SUM(D63:D64)</f>
        <v>564364.35</v>
      </c>
      <c r="E61" s="36">
        <f t="shared" si="15"/>
        <v>564364.35</v>
      </c>
      <c r="F61" s="69">
        <f t="shared" si="3"/>
        <v>100</v>
      </c>
    </row>
    <row r="62" spans="1:6" hidden="1" x14ac:dyDescent="0.2">
      <c r="A62" s="59" t="s">
        <v>102</v>
      </c>
      <c r="B62" s="35"/>
      <c r="C62" s="36"/>
      <c r="D62" s="36"/>
      <c r="E62" s="36"/>
      <c r="F62" s="69" t="e">
        <f t="shared" si="3"/>
        <v>#DIV/0!</v>
      </c>
    </row>
    <row r="63" spans="1:6" ht="78.75" x14ac:dyDescent="0.2">
      <c r="A63" s="37" t="s">
        <v>138</v>
      </c>
      <c r="B63" s="40" t="s">
        <v>139</v>
      </c>
      <c r="C63" s="36">
        <v>0</v>
      </c>
      <c r="D63" s="36">
        <v>203964.35</v>
      </c>
      <c r="E63" s="36">
        <v>203964.35</v>
      </c>
      <c r="F63" s="69">
        <f t="shared" si="3"/>
        <v>100</v>
      </c>
    </row>
    <row r="64" spans="1:6" ht="31.5" x14ac:dyDescent="0.2">
      <c r="A64" s="59" t="s">
        <v>140</v>
      </c>
      <c r="B64" s="35" t="s">
        <v>141</v>
      </c>
      <c r="C64" s="36">
        <v>0</v>
      </c>
      <c r="D64" s="36">
        <v>360400</v>
      </c>
      <c r="E64" s="36">
        <v>360400</v>
      </c>
      <c r="F64" s="69">
        <f t="shared" si="3"/>
        <v>100</v>
      </c>
    </row>
    <row r="65" spans="1:6" ht="38.450000000000003" hidden="1" customHeight="1" x14ac:dyDescent="0.2">
      <c r="A65" s="38" t="s">
        <v>142</v>
      </c>
      <c r="B65" s="35" t="s">
        <v>143</v>
      </c>
      <c r="C65" s="36">
        <f>C66</f>
        <v>0</v>
      </c>
      <c r="D65" s="36">
        <f t="shared" ref="D65:E65" si="16">D66</f>
        <v>0</v>
      </c>
      <c r="E65" s="36">
        <f t="shared" si="16"/>
        <v>0</v>
      </c>
      <c r="F65" s="69" t="e">
        <f t="shared" si="3"/>
        <v>#DIV/0!</v>
      </c>
    </row>
    <row r="66" spans="1:6" ht="30" hidden="1" customHeight="1" x14ac:dyDescent="0.2">
      <c r="A66" s="59" t="s">
        <v>144</v>
      </c>
      <c r="B66" s="35" t="s">
        <v>145</v>
      </c>
      <c r="C66" s="36"/>
      <c r="D66" s="36"/>
      <c r="E66" s="68"/>
      <c r="F66" s="71" t="e">
        <f t="shared" si="3"/>
        <v>#DIV/0!</v>
      </c>
    </row>
    <row r="67" spans="1:6" ht="22.5" customHeight="1" x14ac:dyDescent="0.2">
      <c r="A67" s="60" t="s">
        <v>146</v>
      </c>
      <c r="B67" s="61"/>
      <c r="C67" s="62">
        <f>C9+C37</f>
        <v>3377563.95</v>
      </c>
      <c r="D67" s="62">
        <f>D9+D37</f>
        <v>4449336.1500000004</v>
      </c>
      <c r="E67" s="62">
        <f>E9+E37</f>
        <v>4659835.32</v>
      </c>
      <c r="F67" s="72">
        <f t="shared" si="3"/>
        <v>104.7310242000933</v>
      </c>
    </row>
    <row r="68" spans="1:6" ht="14.1" customHeight="1" x14ac:dyDescent="0.2">
      <c r="A68" s="63"/>
      <c r="B68" s="64"/>
      <c r="C68" s="64"/>
    </row>
    <row r="71" spans="1:6" x14ac:dyDescent="0.2">
      <c r="D71" s="66"/>
    </row>
  </sheetData>
  <mergeCells count="13">
    <mergeCell ref="C1:D1"/>
    <mergeCell ref="E1:F1"/>
    <mergeCell ref="C2:D2"/>
    <mergeCell ref="E2:F2"/>
    <mergeCell ref="C3:D3"/>
    <mergeCell ref="E3:F3"/>
    <mergeCell ref="F7:F8"/>
    <mergeCell ref="A5:F5"/>
    <mergeCell ref="A6:D6"/>
    <mergeCell ref="A7:A8"/>
    <mergeCell ref="B7:B8"/>
    <mergeCell ref="C7:D7"/>
    <mergeCell ref="E7:E8"/>
  </mergeCells>
  <pageMargins left="0.98425196850393704" right="0.39370078740157483" top="0.70866141732283472" bottom="0.39370078740157483" header="0.51181102362204722" footer="0.55118110236220474"/>
  <pageSetup paperSize="9" scale="54" firstPageNumber="4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"/>
  <sheetViews>
    <sheetView view="pageBreakPreview" zoomScaleNormal="100" zoomScaleSheetLayoutView="100" workbookViewId="0">
      <selection activeCell="A5" sqref="A5:F5"/>
    </sheetView>
  </sheetViews>
  <sheetFormatPr defaultColWidth="11.140625" defaultRowHeight="31.5" customHeight="1" x14ac:dyDescent="0.2"/>
  <cols>
    <col min="1" max="1" width="52.42578125" style="102" customWidth="1"/>
    <col min="2" max="2" width="28" style="102" customWidth="1"/>
    <col min="3" max="4" width="17.7109375" style="102" customWidth="1"/>
    <col min="5" max="5" width="17.7109375" style="74" customWidth="1"/>
    <col min="6" max="16384" width="11.140625" style="74"/>
  </cols>
  <sheetData>
    <row r="1" spans="1:8" ht="20.100000000000001" customHeight="1" x14ac:dyDescent="0.25">
      <c r="A1" s="120"/>
      <c r="B1" s="121"/>
      <c r="C1" s="122"/>
      <c r="D1" s="122"/>
      <c r="E1" s="262" t="s">
        <v>191</v>
      </c>
      <c r="F1" s="262"/>
    </row>
    <row r="2" spans="1:8" ht="52.5" customHeight="1" x14ac:dyDescent="0.25">
      <c r="A2" s="120"/>
      <c r="B2" s="122"/>
      <c r="C2" s="122"/>
      <c r="D2" s="122"/>
      <c r="E2" s="263" t="s">
        <v>328</v>
      </c>
      <c r="F2" s="263"/>
    </row>
    <row r="3" spans="1:8" ht="20.100000000000001" customHeight="1" x14ac:dyDescent="0.25">
      <c r="A3" s="120"/>
      <c r="B3" s="122"/>
      <c r="C3" s="122"/>
      <c r="D3" s="122"/>
      <c r="E3" s="263" t="s">
        <v>367</v>
      </c>
      <c r="F3" s="263"/>
    </row>
    <row r="4" spans="1:8" ht="20.100000000000001" customHeight="1" x14ac:dyDescent="0.25">
      <c r="A4" s="120"/>
      <c r="B4" s="122"/>
      <c r="C4" s="122"/>
      <c r="D4" s="122"/>
    </row>
    <row r="5" spans="1:8" ht="63" customHeight="1" x14ac:dyDescent="0.25">
      <c r="A5" s="268" t="s">
        <v>368</v>
      </c>
      <c r="B5" s="268"/>
      <c r="C5" s="268"/>
      <c r="D5" s="268"/>
      <c r="E5" s="268"/>
      <c r="F5" s="268"/>
      <c r="G5" s="103"/>
      <c r="H5" s="103"/>
    </row>
    <row r="6" spans="1:8" ht="48.95" hidden="1" customHeight="1" x14ac:dyDescent="0.25">
      <c r="A6" s="264" t="s">
        <v>151</v>
      </c>
      <c r="B6" s="264"/>
      <c r="C6" s="264"/>
      <c r="D6" s="264"/>
    </row>
    <row r="7" spans="1:8" ht="16.5" customHeight="1" x14ac:dyDescent="0.2">
      <c r="A7" s="265" t="s">
        <v>152</v>
      </c>
      <c r="B7" s="266" t="s">
        <v>46</v>
      </c>
      <c r="C7" s="267" t="s">
        <v>332</v>
      </c>
      <c r="D7" s="267"/>
      <c r="E7" s="260" t="s">
        <v>335</v>
      </c>
      <c r="F7" s="255" t="s">
        <v>147</v>
      </c>
    </row>
    <row r="8" spans="1:8" ht="34.5" customHeight="1" x14ac:dyDescent="0.2">
      <c r="A8" s="265"/>
      <c r="B8" s="266"/>
      <c r="C8" s="75" t="s">
        <v>150</v>
      </c>
      <c r="D8" s="75" t="s">
        <v>149</v>
      </c>
      <c r="E8" s="260"/>
      <c r="F8" s="255" t="s">
        <v>148</v>
      </c>
    </row>
    <row r="9" spans="1:8" s="79" customFormat="1" ht="31.5" hidden="1" customHeight="1" x14ac:dyDescent="0.25">
      <c r="A9" s="76" t="s">
        <v>153</v>
      </c>
      <c r="B9" s="77" t="s">
        <v>154</v>
      </c>
      <c r="C9" s="78"/>
      <c r="D9" s="78"/>
    </row>
    <row r="10" spans="1:8" s="83" customFormat="1" ht="31.5" hidden="1" customHeight="1" x14ac:dyDescent="0.25">
      <c r="A10" s="80" t="s">
        <v>155</v>
      </c>
      <c r="B10" s="81" t="s">
        <v>156</v>
      </c>
      <c r="C10" s="82"/>
      <c r="D10" s="82"/>
    </row>
    <row r="11" spans="1:8" s="83" customFormat="1" ht="46.5" hidden="1" customHeight="1" x14ac:dyDescent="0.25">
      <c r="A11" s="84" t="s">
        <v>157</v>
      </c>
      <c r="B11" s="85" t="s">
        <v>158</v>
      </c>
      <c r="C11" s="86"/>
      <c r="D11" s="86"/>
    </row>
    <row r="12" spans="1:8" s="83" customFormat="1" ht="41.45" hidden="1" customHeight="1" x14ac:dyDescent="0.25">
      <c r="A12" s="87" t="s">
        <v>159</v>
      </c>
      <c r="B12" s="85" t="s">
        <v>160</v>
      </c>
      <c r="C12" s="86"/>
      <c r="D12" s="86"/>
    </row>
    <row r="13" spans="1:8" s="83" customFormat="1" ht="49.5" hidden="1" customHeight="1" x14ac:dyDescent="0.25">
      <c r="A13" s="88" t="s">
        <v>161</v>
      </c>
      <c r="B13" s="89" t="s">
        <v>162</v>
      </c>
      <c r="C13" s="90"/>
      <c r="D13" s="90"/>
    </row>
    <row r="14" spans="1:8" ht="31.5" customHeight="1" x14ac:dyDescent="0.2">
      <c r="A14" s="91" t="s">
        <v>163</v>
      </c>
      <c r="B14" s="92" t="s">
        <v>164</v>
      </c>
      <c r="C14" s="105">
        <f>C15-C19</f>
        <v>-42320</v>
      </c>
      <c r="D14" s="105">
        <f t="shared" ref="D14:E14" si="0">D15-D19</f>
        <v>-519715.05999999959</v>
      </c>
      <c r="E14" s="105">
        <f t="shared" si="0"/>
        <v>-12500.649999999441</v>
      </c>
      <c r="F14" s="112"/>
    </row>
    <row r="15" spans="1:8" ht="24.95" customHeight="1" x14ac:dyDescent="0.2">
      <c r="A15" s="93" t="s">
        <v>165</v>
      </c>
      <c r="B15" s="94" t="s">
        <v>166</v>
      </c>
      <c r="C15" s="106">
        <f>C16</f>
        <v>3377563.95</v>
      </c>
      <c r="D15" s="106">
        <f t="shared" ref="D15:E17" si="1">D16</f>
        <v>4449336.1500000004</v>
      </c>
      <c r="E15" s="106">
        <f t="shared" si="1"/>
        <v>4659835.32</v>
      </c>
      <c r="F15" s="109">
        <f>E15/D15*100</f>
        <v>104.7310242000933</v>
      </c>
    </row>
    <row r="16" spans="1:8" ht="20.45" customHeight="1" x14ac:dyDescent="0.2">
      <c r="A16" s="95" t="s">
        <v>167</v>
      </c>
      <c r="B16" s="96" t="s">
        <v>168</v>
      </c>
      <c r="C16" s="104">
        <f>C17</f>
        <v>3377563.95</v>
      </c>
      <c r="D16" s="104">
        <f t="shared" si="1"/>
        <v>4449336.1500000004</v>
      </c>
      <c r="E16" s="104">
        <f t="shared" si="1"/>
        <v>4659835.32</v>
      </c>
      <c r="F16" s="110">
        <f>E16/D16*100</f>
        <v>104.7310242000933</v>
      </c>
    </row>
    <row r="17" spans="1:6" ht="31.5" customHeight="1" x14ac:dyDescent="0.2">
      <c r="A17" s="95" t="s">
        <v>169</v>
      </c>
      <c r="B17" s="96" t="s">
        <v>170</v>
      </c>
      <c r="C17" s="104">
        <f>C18</f>
        <v>3377563.95</v>
      </c>
      <c r="D17" s="104">
        <f t="shared" si="1"/>
        <v>4449336.1500000004</v>
      </c>
      <c r="E17" s="104">
        <f t="shared" si="1"/>
        <v>4659835.32</v>
      </c>
      <c r="F17" s="110">
        <f t="shared" ref="F17:F22" si="2">E17/D17*100</f>
        <v>104.7310242000933</v>
      </c>
    </row>
    <row r="18" spans="1:6" ht="31.5" customHeight="1" x14ac:dyDescent="0.2">
      <c r="A18" s="97" t="s">
        <v>171</v>
      </c>
      <c r="B18" s="96" t="s">
        <v>172</v>
      </c>
      <c r="C18" s="104">
        <f>Доходы!C67</f>
        <v>3377563.95</v>
      </c>
      <c r="D18" s="104">
        <f>Доходы!D67</f>
        <v>4449336.1500000004</v>
      </c>
      <c r="E18" s="104">
        <f>Доходы!E67</f>
        <v>4659835.32</v>
      </c>
      <c r="F18" s="110">
        <f t="shared" si="2"/>
        <v>104.7310242000933</v>
      </c>
    </row>
    <row r="19" spans="1:6" ht="24" customHeight="1" x14ac:dyDescent="0.2">
      <c r="A19" s="95" t="s">
        <v>173</v>
      </c>
      <c r="B19" s="96" t="s">
        <v>174</v>
      </c>
      <c r="C19" s="104">
        <f>C20</f>
        <v>3419883.95</v>
      </c>
      <c r="D19" s="104">
        <f t="shared" ref="D19:E21" si="3">D20</f>
        <v>4969051.21</v>
      </c>
      <c r="E19" s="104">
        <f t="shared" si="3"/>
        <v>4672335.97</v>
      </c>
      <c r="F19" s="110">
        <f t="shared" si="2"/>
        <v>94.028734511673505</v>
      </c>
    </row>
    <row r="20" spans="1:6" ht="23.1" customHeight="1" x14ac:dyDescent="0.2">
      <c r="A20" s="95" t="s">
        <v>175</v>
      </c>
      <c r="B20" s="96" t="s">
        <v>176</v>
      </c>
      <c r="C20" s="104">
        <f>C21</f>
        <v>3419883.95</v>
      </c>
      <c r="D20" s="104">
        <f t="shared" si="3"/>
        <v>4969051.21</v>
      </c>
      <c r="E20" s="104">
        <f t="shared" si="3"/>
        <v>4672335.97</v>
      </c>
      <c r="F20" s="110">
        <f t="shared" si="2"/>
        <v>94.028734511673505</v>
      </c>
    </row>
    <row r="21" spans="1:6" ht="31.5" customHeight="1" x14ac:dyDescent="0.2">
      <c r="A21" s="95" t="s">
        <v>177</v>
      </c>
      <c r="B21" s="96" t="s">
        <v>178</v>
      </c>
      <c r="C21" s="104">
        <f>C22</f>
        <v>3419883.95</v>
      </c>
      <c r="D21" s="104">
        <f t="shared" si="3"/>
        <v>4969051.21</v>
      </c>
      <c r="E21" s="104">
        <f t="shared" si="3"/>
        <v>4672335.97</v>
      </c>
      <c r="F21" s="110">
        <f t="shared" si="2"/>
        <v>94.028734511673505</v>
      </c>
    </row>
    <row r="22" spans="1:6" ht="31.5" customHeight="1" x14ac:dyDescent="0.2">
      <c r="A22" s="98" t="s">
        <v>179</v>
      </c>
      <c r="B22" s="99" t="s">
        <v>180</v>
      </c>
      <c r="C22" s="107">
        <f>'Приложение № 3'!D36</f>
        <v>3419883.95</v>
      </c>
      <c r="D22" s="107">
        <f>'Приложение № 3'!E36</f>
        <v>4969051.21</v>
      </c>
      <c r="E22" s="107">
        <f>'Приложение № 3'!F36</f>
        <v>4672335.97</v>
      </c>
      <c r="F22" s="111">
        <f t="shared" si="2"/>
        <v>94.028734511673505</v>
      </c>
    </row>
    <row r="23" spans="1:6" ht="31.5" customHeight="1" x14ac:dyDescent="0.2">
      <c r="A23" s="100" t="s">
        <v>181</v>
      </c>
      <c r="B23" s="101"/>
      <c r="C23" s="108">
        <f>C9+C14</f>
        <v>-42320</v>
      </c>
      <c r="D23" s="108">
        <f t="shared" ref="D23:E23" si="4">D9+D14</f>
        <v>-519715.05999999959</v>
      </c>
      <c r="E23" s="108">
        <f t="shared" si="4"/>
        <v>-12500.649999999441</v>
      </c>
      <c r="F23" s="113"/>
    </row>
  </sheetData>
  <mergeCells count="10">
    <mergeCell ref="E1:F1"/>
    <mergeCell ref="E2:F2"/>
    <mergeCell ref="E3:F3"/>
    <mergeCell ref="A6:D6"/>
    <mergeCell ref="A7:A8"/>
    <mergeCell ref="B7:B8"/>
    <mergeCell ref="C7:D7"/>
    <mergeCell ref="A5:F5"/>
    <mergeCell ref="E7:E8"/>
    <mergeCell ref="F7:F8"/>
  </mergeCells>
  <pageMargins left="0.55118110236220474" right="0.19685039370078741" top="0.78740157480314965" bottom="0.78740157480314965" header="0.51181102362204722" footer="0.51181102362204722"/>
  <pageSetup paperSize="9"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G44"/>
  <sheetViews>
    <sheetView view="pageBreakPreview" topLeftCell="A18" zoomScale="108" zoomScaleNormal="100" zoomScaleSheetLayoutView="108" workbookViewId="0">
      <selection activeCell="F3" sqref="F3:G3"/>
    </sheetView>
  </sheetViews>
  <sheetFormatPr defaultColWidth="9.140625" defaultRowHeight="15.75" x14ac:dyDescent="0.25"/>
  <cols>
    <col min="1" max="1" width="59.5703125" style="2" customWidth="1"/>
    <col min="2" max="2" width="8.140625" style="26" customWidth="1"/>
    <col min="3" max="3" width="7.42578125" style="2" customWidth="1"/>
    <col min="4" max="6" width="17.7109375" style="2" customWidth="1"/>
    <col min="7" max="7" width="11.140625" style="212" customWidth="1"/>
    <col min="8" max="16384" width="9.140625" style="2"/>
  </cols>
  <sheetData>
    <row r="1" spans="1:7" ht="20.100000000000001" customHeight="1" x14ac:dyDescent="0.25">
      <c r="B1" s="115"/>
      <c r="C1" s="116"/>
      <c r="D1" s="270"/>
      <c r="E1" s="270"/>
      <c r="F1" s="262" t="s">
        <v>190</v>
      </c>
      <c r="G1" s="262"/>
    </row>
    <row r="2" spans="1:7" ht="54.75" customHeight="1" x14ac:dyDescent="0.25">
      <c r="B2" s="115"/>
      <c r="C2" s="116"/>
      <c r="D2" s="270"/>
      <c r="E2" s="270"/>
      <c r="F2" s="263" t="s">
        <v>328</v>
      </c>
      <c r="G2" s="263"/>
    </row>
    <row r="3" spans="1:7" ht="20.100000000000001" customHeight="1" x14ac:dyDescent="0.25">
      <c r="B3" s="117"/>
      <c r="C3" s="270"/>
      <c r="D3" s="270"/>
      <c r="E3" s="270"/>
      <c r="F3" s="263" t="s">
        <v>369</v>
      </c>
      <c r="G3" s="263"/>
    </row>
    <row r="4" spans="1:7" ht="20.100000000000001" customHeight="1" x14ac:dyDescent="0.25">
      <c r="B4" s="117"/>
      <c r="C4" s="220"/>
      <c r="D4" s="220"/>
      <c r="E4" s="220"/>
      <c r="F4" s="126"/>
      <c r="G4" s="126"/>
    </row>
    <row r="5" spans="1:7" ht="47.1" customHeight="1" x14ac:dyDescent="0.25">
      <c r="A5" s="271" t="s">
        <v>346</v>
      </c>
      <c r="B5" s="271"/>
      <c r="C5" s="271"/>
      <c r="D5" s="271"/>
      <c r="E5" s="271"/>
      <c r="F5" s="271"/>
      <c r="G5" s="271"/>
    </row>
    <row r="6" spans="1:7" ht="18" hidden="1" customHeight="1" x14ac:dyDescent="0.25">
      <c r="A6" s="272" t="s">
        <v>37</v>
      </c>
      <c r="B6" s="272"/>
      <c r="C6" s="272"/>
      <c r="D6" s="272"/>
      <c r="E6" s="272"/>
    </row>
    <row r="7" spans="1:7" ht="17.45" customHeight="1" x14ac:dyDescent="0.25">
      <c r="A7" s="273" t="s">
        <v>38</v>
      </c>
      <c r="B7" s="274" t="s">
        <v>39</v>
      </c>
      <c r="C7" s="273" t="s">
        <v>40</v>
      </c>
      <c r="D7" s="267" t="s">
        <v>332</v>
      </c>
      <c r="E7" s="267"/>
      <c r="F7" s="260" t="s">
        <v>335</v>
      </c>
      <c r="G7" s="255" t="s">
        <v>147</v>
      </c>
    </row>
    <row r="8" spans="1:7" ht="31.5" customHeight="1" x14ac:dyDescent="0.25">
      <c r="A8" s="273"/>
      <c r="B8" s="274"/>
      <c r="C8" s="273"/>
      <c r="D8" s="75" t="s">
        <v>150</v>
      </c>
      <c r="E8" s="75" t="s">
        <v>149</v>
      </c>
      <c r="F8" s="260"/>
      <c r="G8" s="255" t="s">
        <v>148</v>
      </c>
    </row>
    <row r="9" spans="1:7" ht="30.95" customHeight="1" x14ac:dyDescent="0.25">
      <c r="A9" s="4" t="s">
        <v>0</v>
      </c>
      <c r="B9" s="5" t="s">
        <v>23</v>
      </c>
      <c r="C9" s="5" t="s">
        <v>24</v>
      </c>
      <c r="D9" s="129">
        <f>SUM(D10:D16)</f>
        <v>2948080</v>
      </c>
      <c r="E9" s="129">
        <f t="shared" ref="E9:F9" si="0">SUM(E10:E16)</f>
        <v>3598610.81</v>
      </c>
      <c r="F9" s="129">
        <f t="shared" si="0"/>
        <v>3342078.02</v>
      </c>
      <c r="G9" s="217">
        <f>F9/E9*100</f>
        <v>92.871338315131666</v>
      </c>
    </row>
    <row r="10" spans="1:7" ht="48.6" customHeight="1" x14ac:dyDescent="0.25">
      <c r="A10" s="6" t="s">
        <v>15</v>
      </c>
      <c r="B10" s="7" t="s">
        <v>41</v>
      </c>
      <c r="C10" s="7" t="s">
        <v>42</v>
      </c>
      <c r="D10" s="130">
        <f>'Приложение № 4'!G11</f>
        <v>569510</v>
      </c>
      <c r="E10" s="130">
        <f>'Приложение № 4'!H11</f>
        <v>569510</v>
      </c>
      <c r="F10" s="130">
        <f>'Приложение № 4'!I11</f>
        <v>519571.29</v>
      </c>
      <c r="G10" s="213">
        <f t="shared" ref="G10:G36" si="1">F10/E10*100</f>
        <v>91.231284788677982</v>
      </c>
    </row>
    <row r="11" spans="1:7" ht="47.45" hidden="1" customHeight="1" x14ac:dyDescent="0.25">
      <c r="A11" s="6" t="s">
        <v>43</v>
      </c>
      <c r="B11" s="7" t="s">
        <v>23</v>
      </c>
      <c r="C11" s="7" t="s">
        <v>26</v>
      </c>
      <c r="D11" s="130">
        <f>'Приложение № 4'!G17</f>
        <v>0</v>
      </c>
      <c r="E11" s="130">
        <f>'Приложение № 4'!H17</f>
        <v>0</v>
      </c>
      <c r="F11" s="130">
        <f>'Приложение № 4'!I17</f>
        <v>0</v>
      </c>
      <c r="G11" s="213" t="e">
        <f t="shared" si="1"/>
        <v>#DIV/0!</v>
      </c>
    </row>
    <row r="12" spans="1:7" ht="62.1" customHeight="1" x14ac:dyDescent="0.25">
      <c r="A12" s="6" t="s">
        <v>1</v>
      </c>
      <c r="B12" s="7" t="s">
        <v>23</v>
      </c>
      <c r="C12" s="7" t="s">
        <v>27</v>
      </c>
      <c r="D12" s="130">
        <f>'Приложение № 4'!G23</f>
        <v>2335870</v>
      </c>
      <c r="E12" s="130">
        <f>'Приложение № 4'!H23</f>
        <v>2376740</v>
      </c>
      <c r="F12" s="130">
        <f>'Приложение № 4'!I23</f>
        <v>2178772.46</v>
      </c>
      <c r="G12" s="213">
        <f t="shared" si="1"/>
        <v>91.6706269932765</v>
      </c>
    </row>
    <row r="13" spans="1:7" ht="51.6" customHeight="1" x14ac:dyDescent="0.25">
      <c r="A13" s="8" t="s">
        <v>11</v>
      </c>
      <c r="B13" s="7" t="s">
        <v>23</v>
      </c>
      <c r="C13" s="7" t="s">
        <v>28</v>
      </c>
      <c r="D13" s="130">
        <f>'Приложение № 4'!G40</f>
        <v>37700</v>
      </c>
      <c r="E13" s="130">
        <f>'Приложение № 4'!H40</f>
        <v>37700</v>
      </c>
      <c r="F13" s="130">
        <f>'Приложение № 4'!I40</f>
        <v>37700</v>
      </c>
      <c r="G13" s="213">
        <f t="shared" si="1"/>
        <v>100</v>
      </c>
    </row>
    <row r="14" spans="1:7" ht="20.100000000000001" customHeight="1" x14ac:dyDescent="0.25">
      <c r="A14" s="114" t="s">
        <v>182</v>
      </c>
      <c r="B14" s="7" t="s">
        <v>23</v>
      </c>
      <c r="C14" s="7" t="s">
        <v>34</v>
      </c>
      <c r="D14" s="130">
        <f>'Приложение № 4'!G46</f>
        <v>0</v>
      </c>
      <c r="E14" s="130">
        <f>'Приложение № 4'!H46</f>
        <v>0</v>
      </c>
      <c r="F14" s="130">
        <f>'Приложение № 4'!I46</f>
        <v>0</v>
      </c>
      <c r="G14" s="213" t="e">
        <f t="shared" si="1"/>
        <v>#DIV/0!</v>
      </c>
    </row>
    <row r="15" spans="1:7" ht="20.100000000000001" customHeight="1" x14ac:dyDescent="0.25">
      <c r="A15" s="131" t="s">
        <v>12</v>
      </c>
      <c r="B15" s="7" t="s">
        <v>23</v>
      </c>
      <c r="C15" s="7">
        <v>11</v>
      </c>
      <c r="D15" s="130">
        <f>'Приложение № 4'!G52</f>
        <v>5000</v>
      </c>
      <c r="E15" s="130">
        <f>'Приложение № 4'!H52</f>
        <v>5000</v>
      </c>
      <c r="F15" s="130">
        <f>'Приложение № 4'!I52</f>
        <v>0</v>
      </c>
      <c r="G15" s="213">
        <f t="shared" si="1"/>
        <v>0</v>
      </c>
    </row>
    <row r="16" spans="1:7" ht="20.100000000000001" customHeight="1" x14ac:dyDescent="0.25">
      <c r="A16" s="8" t="s">
        <v>2</v>
      </c>
      <c r="B16" s="9" t="s">
        <v>23</v>
      </c>
      <c r="C16" s="9">
        <v>13</v>
      </c>
      <c r="D16" s="132">
        <f>'Приложение № 4'!G57</f>
        <v>0</v>
      </c>
      <c r="E16" s="132">
        <f>'Приложение № 4'!H57</f>
        <v>609660.81000000006</v>
      </c>
      <c r="F16" s="132">
        <f>'Приложение № 4'!I57</f>
        <v>606034.27</v>
      </c>
      <c r="G16" s="214">
        <f t="shared" si="1"/>
        <v>99.405154482539231</v>
      </c>
    </row>
    <row r="17" spans="1:7" ht="20.100000000000001" customHeight="1" x14ac:dyDescent="0.25">
      <c r="A17" s="10" t="s">
        <v>13</v>
      </c>
      <c r="B17" s="11" t="s">
        <v>25</v>
      </c>
      <c r="C17" s="11" t="s">
        <v>24</v>
      </c>
      <c r="D17" s="129">
        <f>D18</f>
        <v>126161.35</v>
      </c>
      <c r="E17" s="129">
        <f t="shared" ref="E17:F17" si="2">E18</f>
        <v>131597.46</v>
      </c>
      <c r="F17" s="129">
        <f t="shared" si="2"/>
        <v>131597.46</v>
      </c>
      <c r="G17" s="217">
        <f t="shared" si="1"/>
        <v>100</v>
      </c>
    </row>
    <row r="18" spans="1:7" ht="20.100000000000001" customHeight="1" x14ac:dyDescent="0.25">
      <c r="A18" s="8" t="s">
        <v>14</v>
      </c>
      <c r="B18" s="9" t="s">
        <v>25</v>
      </c>
      <c r="C18" s="9" t="s">
        <v>26</v>
      </c>
      <c r="D18" s="132">
        <f>'Приложение № 4'!G72</f>
        <v>126161.35</v>
      </c>
      <c r="E18" s="132">
        <f>'Приложение № 4'!H72</f>
        <v>131597.46</v>
      </c>
      <c r="F18" s="132">
        <f>'Приложение № 4'!I72</f>
        <v>131597.46</v>
      </c>
      <c r="G18" s="215">
        <f t="shared" si="1"/>
        <v>100</v>
      </c>
    </row>
    <row r="19" spans="1:7" ht="38.25" customHeight="1" x14ac:dyDescent="0.25">
      <c r="A19" s="10" t="s">
        <v>19</v>
      </c>
      <c r="B19" s="11" t="s">
        <v>26</v>
      </c>
      <c r="C19" s="11" t="s">
        <v>24</v>
      </c>
      <c r="D19" s="129">
        <f>SUM(D20)</f>
        <v>0</v>
      </c>
      <c r="E19" s="129">
        <f t="shared" ref="E19:F19" si="3">SUM(E20)</f>
        <v>14720</v>
      </c>
      <c r="F19" s="129">
        <f t="shared" si="3"/>
        <v>14705.7</v>
      </c>
      <c r="G19" s="219">
        <f t="shared" si="1"/>
        <v>99.902853260869577</v>
      </c>
    </row>
    <row r="20" spans="1:7" ht="47.1" customHeight="1" x14ac:dyDescent="0.25">
      <c r="A20" s="8" t="s">
        <v>36</v>
      </c>
      <c r="B20" s="9" t="s">
        <v>26</v>
      </c>
      <c r="C20" s="9">
        <v>10</v>
      </c>
      <c r="D20" s="132">
        <f>'Приложение № 4'!G80</f>
        <v>0</v>
      </c>
      <c r="E20" s="132">
        <f>'Приложение № 4'!H80</f>
        <v>14720</v>
      </c>
      <c r="F20" s="132">
        <f>'Приложение № 4'!I80</f>
        <v>14705.7</v>
      </c>
      <c r="G20" s="214">
        <f t="shared" si="1"/>
        <v>99.902853260869577</v>
      </c>
    </row>
    <row r="21" spans="1:7" ht="27" customHeight="1" x14ac:dyDescent="0.25">
      <c r="A21" s="12" t="s">
        <v>3</v>
      </c>
      <c r="B21" s="13" t="s">
        <v>27</v>
      </c>
      <c r="C21" s="13" t="s">
        <v>24</v>
      </c>
      <c r="D21" s="129">
        <f>SUM(D22:D23)</f>
        <v>0</v>
      </c>
      <c r="E21" s="129">
        <f t="shared" ref="E21:F21" si="4">SUM(E22:E23)</f>
        <v>124253</v>
      </c>
      <c r="F21" s="129">
        <f t="shared" si="4"/>
        <v>124253</v>
      </c>
      <c r="G21" s="217">
        <f t="shared" si="1"/>
        <v>100</v>
      </c>
    </row>
    <row r="22" spans="1:7" ht="20.100000000000001" customHeight="1" x14ac:dyDescent="0.25">
      <c r="A22" s="14" t="s">
        <v>4</v>
      </c>
      <c r="B22" s="15" t="s">
        <v>27</v>
      </c>
      <c r="C22" s="15" t="s">
        <v>31</v>
      </c>
      <c r="D22" s="130">
        <f>'Приложение № 4'!G95</f>
        <v>0</v>
      </c>
      <c r="E22" s="130">
        <f>'Приложение № 4'!H95</f>
        <v>124253</v>
      </c>
      <c r="F22" s="130">
        <f>'Приложение № 4'!I95</f>
        <v>124253</v>
      </c>
      <c r="G22" s="215">
        <f t="shared" si="1"/>
        <v>100</v>
      </c>
    </row>
    <row r="23" spans="1:7" ht="21" hidden="1" customHeight="1" x14ac:dyDescent="0.25">
      <c r="A23" s="16" t="s">
        <v>5</v>
      </c>
      <c r="B23" s="17" t="s">
        <v>27</v>
      </c>
      <c r="C23" s="17" t="s">
        <v>32</v>
      </c>
      <c r="D23" s="132"/>
      <c r="E23" s="132"/>
      <c r="F23" s="200"/>
      <c r="G23" s="216" t="e">
        <f t="shared" si="1"/>
        <v>#DIV/0!</v>
      </c>
    </row>
    <row r="24" spans="1:7" ht="20.100000000000001" customHeight="1" x14ac:dyDescent="0.25">
      <c r="A24" s="12" t="s">
        <v>6</v>
      </c>
      <c r="B24" s="5" t="s">
        <v>33</v>
      </c>
      <c r="C24" s="5" t="s">
        <v>24</v>
      </c>
      <c r="D24" s="129">
        <f>SUM(D25:D27)</f>
        <v>345642.6</v>
      </c>
      <c r="E24" s="129">
        <f t="shared" ref="E24:F24" si="5">SUM(E25:E27)</f>
        <v>938142.6</v>
      </c>
      <c r="F24" s="129">
        <f t="shared" si="5"/>
        <v>897974.45</v>
      </c>
      <c r="G24" s="218">
        <f t="shared" si="1"/>
        <v>95.718332159737756</v>
      </c>
    </row>
    <row r="25" spans="1:7" ht="20.100000000000001" hidden="1" customHeight="1" x14ac:dyDescent="0.25">
      <c r="A25" s="14" t="s">
        <v>18</v>
      </c>
      <c r="B25" s="15" t="s">
        <v>33</v>
      </c>
      <c r="C25" s="15" t="s">
        <v>23</v>
      </c>
      <c r="D25" s="130">
        <f>'Приложение № 4'!G117</f>
        <v>0</v>
      </c>
      <c r="E25" s="130">
        <f>'Приложение № 4'!H117</f>
        <v>0</v>
      </c>
      <c r="F25" s="130">
        <f>'Приложение № 4'!I117</f>
        <v>0</v>
      </c>
      <c r="G25" s="213" t="e">
        <f t="shared" si="1"/>
        <v>#DIV/0!</v>
      </c>
    </row>
    <row r="26" spans="1:7" ht="20.100000000000001" hidden="1" customHeight="1" x14ac:dyDescent="0.25">
      <c r="A26" s="14" t="s">
        <v>7</v>
      </c>
      <c r="B26" s="18" t="s">
        <v>33</v>
      </c>
      <c r="C26" s="18" t="s">
        <v>25</v>
      </c>
      <c r="D26" s="130"/>
      <c r="E26" s="130"/>
      <c r="F26" s="130"/>
      <c r="G26" s="213" t="e">
        <f t="shared" si="1"/>
        <v>#DIV/0!</v>
      </c>
    </row>
    <row r="27" spans="1:7" ht="20.100000000000001" customHeight="1" x14ac:dyDescent="0.25">
      <c r="A27" s="19" t="s">
        <v>8</v>
      </c>
      <c r="B27" s="20" t="s">
        <v>33</v>
      </c>
      <c r="C27" s="20" t="s">
        <v>26</v>
      </c>
      <c r="D27" s="132">
        <f>'Приложение № 4'!G137</f>
        <v>345642.6</v>
      </c>
      <c r="E27" s="132">
        <f>'Приложение № 4'!H137</f>
        <v>938142.6</v>
      </c>
      <c r="F27" s="132">
        <f>'Приложение № 4'!I137</f>
        <v>897974.45</v>
      </c>
      <c r="G27" s="214">
        <f t="shared" si="1"/>
        <v>95.718332159737756</v>
      </c>
    </row>
    <row r="28" spans="1:7" ht="20.100000000000001" customHeight="1" x14ac:dyDescent="0.25">
      <c r="A28" s="141" t="s">
        <v>342</v>
      </c>
      <c r="B28" s="146" t="s">
        <v>28</v>
      </c>
      <c r="C28" s="146" t="s">
        <v>24</v>
      </c>
      <c r="D28" s="135">
        <f>D29</f>
        <v>0</v>
      </c>
      <c r="E28" s="135">
        <f>E29</f>
        <v>45611.35</v>
      </c>
      <c r="F28" s="135">
        <f>F29</f>
        <v>45611.35</v>
      </c>
      <c r="G28" s="249">
        <f>F28/E28*100</f>
        <v>100</v>
      </c>
    </row>
    <row r="29" spans="1:7" ht="20.100000000000001" customHeight="1" x14ac:dyDescent="0.25">
      <c r="A29" s="244" t="s">
        <v>350</v>
      </c>
      <c r="B29" s="245" t="s">
        <v>28</v>
      </c>
      <c r="C29" s="245" t="s">
        <v>33</v>
      </c>
      <c r="D29" s="246">
        <f>'Приложение № 4'!G160</f>
        <v>0</v>
      </c>
      <c r="E29" s="246">
        <f>'Приложение № 4'!H160</f>
        <v>45611.35</v>
      </c>
      <c r="F29" s="247">
        <f>'Приложение № 4'!I160</f>
        <v>45611.35</v>
      </c>
      <c r="G29" s="248">
        <f>F29/E29*100</f>
        <v>100</v>
      </c>
    </row>
    <row r="30" spans="1:7" ht="20.100000000000001" customHeight="1" x14ac:dyDescent="0.25">
      <c r="A30" s="12" t="s">
        <v>9</v>
      </c>
      <c r="B30" s="5" t="s">
        <v>34</v>
      </c>
      <c r="C30" s="5" t="s">
        <v>24</v>
      </c>
      <c r="D30" s="129">
        <f>SUM(D31)</f>
        <v>0</v>
      </c>
      <c r="E30" s="129">
        <f t="shared" ref="E30:F30" si="6">SUM(E31)</f>
        <v>93115.99</v>
      </c>
      <c r="F30" s="250">
        <f t="shared" si="6"/>
        <v>93115.99</v>
      </c>
      <c r="G30" s="219">
        <f t="shared" si="1"/>
        <v>100</v>
      </c>
    </row>
    <row r="31" spans="1:7" ht="20.100000000000001" customHeight="1" x14ac:dyDescent="0.25">
      <c r="A31" s="16" t="s">
        <v>17</v>
      </c>
      <c r="B31" s="17" t="s">
        <v>34</v>
      </c>
      <c r="C31" s="17" t="s">
        <v>34</v>
      </c>
      <c r="D31" s="132">
        <f>'Приложение № 4'!G168</f>
        <v>0</v>
      </c>
      <c r="E31" s="132">
        <f>'Приложение № 4'!H168</f>
        <v>93115.99</v>
      </c>
      <c r="F31" s="132">
        <f>'Приложение № 4'!I168</f>
        <v>93115.99</v>
      </c>
      <c r="G31" s="214">
        <f t="shared" si="1"/>
        <v>100</v>
      </c>
    </row>
    <row r="32" spans="1:7" ht="20.100000000000001" customHeight="1" x14ac:dyDescent="0.25">
      <c r="A32" s="21" t="s">
        <v>20</v>
      </c>
      <c r="B32" s="5" t="s">
        <v>21</v>
      </c>
      <c r="C32" s="5" t="s">
        <v>24</v>
      </c>
      <c r="D32" s="129">
        <f>D33</f>
        <v>0</v>
      </c>
      <c r="E32" s="129">
        <f t="shared" ref="E32:F32" si="7">E33</f>
        <v>23000</v>
      </c>
      <c r="F32" s="129">
        <f t="shared" si="7"/>
        <v>23000</v>
      </c>
      <c r="G32" s="217">
        <f t="shared" si="1"/>
        <v>100</v>
      </c>
    </row>
    <row r="33" spans="1:7" ht="20.100000000000001" customHeight="1" x14ac:dyDescent="0.25">
      <c r="A33" s="22" t="s">
        <v>22</v>
      </c>
      <c r="B33" s="17" t="s">
        <v>21</v>
      </c>
      <c r="C33" s="17" t="s">
        <v>23</v>
      </c>
      <c r="D33" s="132">
        <f>'Приложение № 4'!G176</f>
        <v>0</v>
      </c>
      <c r="E33" s="132">
        <f>'Приложение № 4'!H176</f>
        <v>23000</v>
      </c>
      <c r="F33" s="132">
        <f>'Приложение № 4'!I176</f>
        <v>23000</v>
      </c>
      <c r="G33" s="215">
        <f t="shared" si="1"/>
        <v>100</v>
      </c>
    </row>
    <row r="34" spans="1:7" ht="20.100000000000001" hidden="1" customHeight="1" x14ac:dyDescent="0.25">
      <c r="A34" s="12" t="s">
        <v>10</v>
      </c>
      <c r="B34" s="5" t="s">
        <v>30</v>
      </c>
      <c r="C34" s="5" t="s">
        <v>24</v>
      </c>
      <c r="D34" s="129">
        <f>D35</f>
        <v>0</v>
      </c>
      <c r="E34" s="129">
        <f t="shared" ref="E34:F34" si="8">E35</f>
        <v>0</v>
      </c>
      <c r="F34" s="129">
        <f t="shared" si="8"/>
        <v>0</v>
      </c>
      <c r="G34" s="219"/>
    </row>
    <row r="35" spans="1:7" ht="20.100000000000001" hidden="1" customHeight="1" x14ac:dyDescent="0.25">
      <c r="A35" s="16" t="s">
        <v>16</v>
      </c>
      <c r="B35" s="20" t="s">
        <v>30</v>
      </c>
      <c r="C35" s="20" t="s">
        <v>23</v>
      </c>
      <c r="D35" s="133">
        <f>'Приложение № 4'!G187</f>
        <v>0</v>
      </c>
      <c r="E35" s="133">
        <f>'Приложение № 4'!H187</f>
        <v>0</v>
      </c>
      <c r="F35" s="133">
        <f>'Приложение № 4'!I187</f>
        <v>0</v>
      </c>
      <c r="G35" s="213"/>
    </row>
    <row r="36" spans="1:7" ht="24.95" customHeight="1" x14ac:dyDescent="0.25">
      <c r="A36" s="269" t="s">
        <v>35</v>
      </c>
      <c r="B36" s="269"/>
      <c r="C36" s="269"/>
      <c r="D36" s="135">
        <f>D9+D17+D19+D21+D24+D30+D32+D34+D28</f>
        <v>3419883.95</v>
      </c>
      <c r="E36" s="135">
        <f>E9+E17+E19+E21+E24+E30+E32+E34+E28</f>
        <v>4969051.21</v>
      </c>
      <c r="F36" s="135">
        <f>F9+F17+F19+F21+F24+F30+F32+F34+F28</f>
        <v>4672335.97</v>
      </c>
      <c r="G36" s="217">
        <f t="shared" si="1"/>
        <v>94.028734511673505</v>
      </c>
    </row>
    <row r="37" spans="1:7" x14ac:dyDescent="0.25">
      <c r="A37" s="1"/>
      <c r="B37" s="24"/>
      <c r="C37" s="23"/>
      <c r="D37" s="23"/>
      <c r="E37" s="23"/>
      <c r="F37" s="23"/>
    </row>
    <row r="38" spans="1:7" x14ac:dyDescent="0.25">
      <c r="A38" s="23"/>
      <c r="B38" s="24"/>
      <c r="C38" s="23"/>
      <c r="D38" s="23"/>
      <c r="E38" s="25"/>
      <c r="F38" s="23"/>
    </row>
    <row r="39" spans="1:7" x14ac:dyDescent="0.25">
      <c r="E39" s="3"/>
    </row>
    <row r="40" spans="1:7" x14ac:dyDescent="0.25">
      <c r="A40" s="27"/>
    </row>
    <row r="41" spans="1:7" x14ac:dyDescent="0.25">
      <c r="E41" s="3"/>
    </row>
    <row r="44" spans="1:7" x14ac:dyDescent="0.25">
      <c r="D44" s="28"/>
    </row>
  </sheetData>
  <mergeCells count="15">
    <mergeCell ref="G7:G8"/>
    <mergeCell ref="F1:G1"/>
    <mergeCell ref="F2:G2"/>
    <mergeCell ref="F3:G3"/>
    <mergeCell ref="A5:G5"/>
    <mergeCell ref="A6:E6"/>
    <mergeCell ref="A7:A8"/>
    <mergeCell ref="B7:B8"/>
    <mergeCell ref="C7:C8"/>
    <mergeCell ref="D7:E7"/>
    <mergeCell ref="A36:C36"/>
    <mergeCell ref="D1:E1"/>
    <mergeCell ref="D2:E2"/>
    <mergeCell ref="C3:E3"/>
    <mergeCell ref="F7:F8"/>
  </mergeCells>
  <pageMargins left="1.0629921259842521" right="0.19685039370078741" top="0.39370078740157483" bottom="0.39370078740157483" header="0.31496062992125984" footer="0.31496062992125984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J200"/>
  <sheetViews>
    <sheetView tabSelected="1" view="pageBreakPreview" topLeftCell="A179" zoomScale="108" zoomScaleNormal="100" zoomScaleSheetLayoutView="108" workbookViewId="0">
      <selection activeCell="A5" sqref="A5:J5"/>
    </sheetView>
  </sheetViews>
  <sheetFormatPr defaultColWidth="9.140625" defaultRowHeight="15.75" x14ac:dyDescent="0.25"/>
  <cols>
    <col min="1" max="1" width="59.5703125" style="134" customWidth="1"/>
    <col min="2" max="2" width="7" style="134" customWidth="1"/>
    <col min="3" max="3" width="5.5703125" style="196" customWidth="1"/>
    <col min="4" max="4" width="6.5703125" style="134" customWidth="1"/>
    <col min="5" max="5" width="20" style="196" customWidth="1"/>
    <col min="6" max="6" width="7.7109375" style="196" customWidth="1"/>
    <col min="7" max="9" width="17.7109375" style="134" customWidth="1"/>
    <col min="10" max="10" width="11.140625" style="202" customWidth="1"/>
    <col min="11" max="16384" width="9.140625" style="134"/>
  </cols>
  <sheetData>
    <row r="1" spans="1:10" ht="20.100000000000001" customHeight="1" x14ac:dyDescent="0.25">
      <c r="B1" s="136"/>
      <c r="C1" s="137"/>
      <c r="D1" s="136"/>
      <c r="E1" s="137"/>
      <c r="F1" s="137"/>
      <c r="G1" s="270"/>
      <c r="H1" s="270"/>
      <c r="I1" s="262" t="s">
        <v>189</v>
      </c>
      <c r="J1" s="262"/>
    </row>
    <row r="2" spans="1:10" ht="53.25" customHeight="1" x14ac:dyDescent="0.25">
      <c r="B2" s="136"/>
      <c r="C2" s="137"/>
      <c r="D2" s="136"/>
      <c r="E2" s="137"/>
      <c r="F2" s="137"/>
      <c r="G2" s="270"/>
      <c r="H2" s="270"/>
      <c r="I2" s="263" t="s">
        <v>328</v>
      </c>
      <c r="J2" s="263"/>
    </row>
    <row r="3" spans="1:10" ht="20.100000000000001" customHeight="1" x14ac:dyDescent="0.25">
      <c r="B3" s="118"/>
      <c r="C3" s="117"/>
      <c r="D3" s="118"/>
      <c r="E3" s="138"/>
      <c r="F3" s="270"/>
      <c r="G3" s="270"/>
      <c r="H3" s="270"/>
      <c r="I3" s="263" t="s">
        <v>369</v>
      </c>
      <c r="J3" s="263"/>
    </row>
    <row r="4" spans="1:10" x14ac:dyDescent="0.25">
      <c r="B4" s="118"/>
      <c r="C4" s="117"/>
      <c r="D4" s="118"/>
      <c r="E4" s="138"/>
      <c r="F4" s="139"/>
      <c r="G4" s="119"/>
      <c r="H4" s="119"/>
    </row>
    <row r="5" spans="1:10" ht="66.95" customHeight="1" x14ac:dyDescent="0.25">
      <c r="A5" s="271" t="s">
        <v>334</v>
      </c>
      <c r="B5" s="271"/>
      <c r="C5" s="271"/>
      <c r="D5" s="271"/>
      <c r="E5" s="271"/>
      <c r="F5" s="271"/>
      <c r="G5" s="271"/>
      <c r="H5" s="271"/>
      <c r="I5" s="271"/>
      <c r="J5" s="271"/>
    </row>
    <row r="6" spans="1:10" ht="60" hidden="1" customHeight="1" x14ac:dyDescent="0.25">
      <c r="A6" s="272" t="s">
        <v>193</v>
      </c>
      <c r="B6" s="272"/>
      <c r="C6" s="272"/>
      <c r="D6" s="272"/>
      <c r="E6" s="272"/>
      <c r="F6" s="272"/>
      <c r="G6" s="272"/>
      <c r="H6" s="272"/>
    </row>
    <row r="7" spans="1:10" ht="17.45" customHeight="1" x14ac:dyDescent="0.25">
      <c r="A7" s="273" t="s">
        <v>194</v>
      </c>
      <c r="B7" s="278" t="s">
        <v>195</v>
      </c>
      <c r="C7" s="274" t="s">
        <v>196</v>
      </c>
      <c r="D7" s="273" t="s">
        <v>197</v>
      </c>
      <c r="E7" s="274" t="s">
        <v>198</v>
      </c>
      <c r="F7" s="274" t="s">
        <v>199</v>
      </c>
      <c r="G7" s="267" t="s">
        <v>332</v>
      </c>
      <c r="H7" s="267"/>
      <c r="I7" s="260" t="s">
        <v>335</v>
      </c>
      <c r="J7" s="276" t="s">
        <v>333</v>
      </c>
    </row>
    <row r="8" spans="1:10" ht="52.5" customHeight="1" x14ac:dyDescent="0.25">
      <c r="A8" s="273"/>
      <c r="B8" s="278"/>
      <c r="C8" s="274"/>
      <c r="D8" s="273"/>
      <c r="E8" s="274"/>
      <c r="F8" s="274"/>
      <c r="G8" s="75" t="s">
        <v>150</v>
      </c>
      <c r="H8" s="75" t="s">
        <v>149</v>
      </c>
      <c r="I8" s="260"/>
      <c r="J8" s="277" t="s">
        <v>148</v>
      </c>
    </row>
    <row r="9" spans="1:10" ht="49.5" customHeight="1" x14ac:dyDescent="0.25">
      <c r="A9" s="141" t="s">
        <v>329</v>
      </c>
      <c r="B9" s="142">
        <v>757</v>
      </c>
      <c r="C9" s="143"/>
      <c r="D9" s="144"/>
      <c r="E9" s="127"/>
      <c r="F9" s="143"/>
      <c r="G9" s="145">
        <f>G192</f>
        <v>3419883.95</v>
      </c>
      <c r="H9" s="145">
        <f>H192</f>
        <v>4969051.21</v>
      </c>
      <c r="I9" s="145">
        <f>I192</f>
        <v>4672335.97</v>
      </c>
      <c r="J9" s="201">
        <f>I9/H9*100</f>
        <v>94.028734511673505</v>
      </c>
    </row>
    <row r="10" spans="1:10" ht="20.100000000000001" customHeight="1" x14ac:dyDescent="0.25">
      <c r="A10" s="141" t="s">
        <v>0</v>
      </c>
      <c r="B10" s="142">
        <v>757</v>
      </c>
      <c r="C10" s="146" t="s">
        <v>23</v>
      </c>
      <c r="D10" s="146" t="s">
        <v>24</v>
      </c>
      <c r="E10" s="147" t="s">
        <v>200</v>
      </c>
      <c r="F10" s="147" t="s">
        <v>201</v>
      </c>
      <c r="G10" s="135">
        <f>G11+G17+G23+G40+G52+G57+G46</f>
        <v>2948080</v>
      </c>
      <c r="H10" s="135">
        <f>H11+H17+H23+H40+H52+H57+H46+H68</f>
        <v>3598610.81</v>
      </c>
      <c r="I10" s="135">
        <f>I11+I17+I23+I40+I52+I57+I46</f>
        <v>3342078.02</v>
      </c>
      <c r="J10" s="203">
        <f>I10/H10*100</f>
        <v>92.871338315131666</v>
      </c>
    </row>
    <row r="11" spans="1:10" ht="54" customHeight="1" x14ac:dyDescent="0.25">
      <c r="A11" s="149" t="s">
        <v>15</v>
      </c>
      <c r="B11" s="150">
        <v>757</v>
      </c>
      <c r="C11" s="151" t="s">
        <v>23</v>
      </c>
      <c r="D11" s="151" t="s">
        <v>25</v>
      </c>
      <c r="E11" s="147" t="s">
        <v>200</v>
      </c>
      <c r="F11" s="147" t="s">
        <v>201</v>
      </c>
      <c r="G11" s="152">
        <f>G12</f>
        <v>569510</v>
      </c>
      <c r="H11" s="152">
        <f t="shared" ref="H11:I15" si="0">H12</f>
        <v>569510</v>
      </c>
      <c r="I11" s="152">
        <f t="shared" si="0"/>
        <v>519571.29</v>
      </c>
      <c r="J11" s="203">
        <f>I11/H11*100</f>
        <v>91.231284788677982</v>
      </c>
    </row>
    <row r="12" spans="1:10" ht="35.1" customHeight="1" x14ac:dyDescent="0.25">
      <c r="A12" s="153" t="s">
        <v>202</v>
      </c>
      <c r="B12" s="154">
        <v>757</v>
      </c>
      <c r="C12" s="155" t="s">
        <v>23</v>
      </c>
      <c r="D12" s="155" t="s">
        <v>25</v>
      </c>
      <c r="E12" s="156" t="s">
        <v>203</v>
      </c>
      <c r="F12" s="157" t="s">
        <v>201</v>
      </c>
      <c r="G12" s="158">
        <f>G13</f>
        <v>569510</v>
      </c>
      <c r="H12" s="158">
        <f t="shared" si="0"/>
        <v>569510</v>
      </c>
      <c r="I12" s="158">
        <f t="shared" si="0"/>
        <v>519571.29</v>
      </c>
      <c r="J12" s="205">
        <f>I12/H12*100</f>
        <v>91.231284788677982</v>
      </c>
    </row>
    <row r="13" spans="1:10" ht="20.100000000000001" customHeight="1" x14ac:dyDescent="0.25">
      <c r="A13" s="114" t="s">
        <v>204</v>
      </c>
      <c r="B13" s="159">
        <v>757</v>
      </c>
      <c r="C13" s="160" t="s">
        <v>23</v>
      </c>
      <c r="D13" s="160" t="s">
        <v>25</v>
      </c>
      <c r="E13" s="161" t="s">
        <v>205</v>
      </c>
      <c r="F13" s="162" t="s">
        <v>201</v>
      </c>
      <c r="G13" s="163">
        <f>G14</f>
        <v>569510</v>
      </c>
      <c r="H13" s="163">
        <f t="shared" si="0"/>
        <v>569510</v>
      </c>
      <c r="I13" s="163">
        <f t="shared" si="0"/>
        <v>519571.29</v>
      </c>
      <c r="J13" s="206">
        <f>I13/H13*100</f>
        <v>91.231284788677982</v>
      </c>
    </row>
    <row r="14" spans="1:10" ht="35.1" customHeight="1" x14ac:dyDescent="0.25">
      <c r="A14" s="164" t="s">
        <v>206</v>
      </c>
      <c r="B14" s="159">
        <v>757</v>
      </c>
      <c r="C14" s="160" t="s">
        <v>23</v>
      </c>
      <c r="D14" s="160" t="s">
        <v>25</v>
      </c>
      <c r="E14" s="161" t="s">
        <v>207</v>
      </c>
      <c r="F14" s="162" t="s">
        <v>201</v>
      </c>
      <c r="G14" s="163">
        <f>G15</f>
        <v>569510</v>
      </c>
      <c r="H14" s="163">
        <f t="shared" si="0"/>
        <v>569510</v>
      </c>
      <c r="I14" s="163">
        <f t="shared" si="0"/>
        <v>519571.29</v>
      </c>
      <c r="J14" s="206">
        <f t="shared" ref="J14:J16" si="1">I14/H14*100</f>
        <v>91.231284788677982</v>
      </c>
    </row>
    <row r="15" spans="1:10" ht="69.95" customHeight="1" x14ac:dyDescent="0.25">
      <c r="A15" s="164" t="s">
        <v>208</v>
      </c>
      <c r="B15" s="159">
        <v>757</v>
      </c>
      <c r="C15" s="160" t="s">
        <v>23</v>
      </c>
      <c r="D15" s="160" t="s">
        <v>25</v>
      </c>
      <c r="E15" s="161" t="s">
        <v>207</v>
      </c>
      <c r="F15" s="160">
        <v>100</v>
      </c>
      <c r="G15" s="165">
        <f>G16</f>
        <v>569510</v>
      </c>
      <c r="H15" s="165">
        <f t="shared" si="0"/>
        <v>569510</v>
      </c>
      <c r="I15" s="165">
        <f t="shared" si="0"/>
        <v>519571.29</v>
      </c>
      <c r="J15" s="206">
        <f t="shared" si="1"/>
        <v>91.231284788677982</v>
      </c>
    </row>
    <row r="16" spans="1:10" ht="35.1" customHeight="1" x14ac:dyDescent="0.25">
      <c r="A16" s="166" t="s">
        <v>209</v>
      </c>
      <c r="B16" s="167">
        <v>757</v>
      </c>
      <c r="C16" s="168" t="s">
        <v>23</v>
      </c>
      <c r="D16" s="168" t="s">
        <v>25</v>
      </c>
      <c r="E16" s="169" t="s">
        <v>207</v>
      </c>
      <c r="F16" s="168">
        <v>120</v>
      </c>
      <c r="G16" s="170">
        <v>569510</v>
      </c>
      <c r="H16" s="208">
        <v>569510</v>
      </c>
      <c r="I16" s="208">
        <v>519571.29</v>
      </c>
      <c r="J16" s="207">
        <f t="shared" si="1"/>
        <v>91.231284788677982</v>
      </c>
    </row>
    <row r="17" spans="1:10" ht="66.75" hidden="1" customHeight="1" x14ac:dyDescent="0.25">
      <c r="A17" s="171" t="s">
        <v>210</v>
      </c>
      <c r="B17" s="150">
        <v>757</v>
      </c>
      <c r="C17" s="151" t="s">
        <v>23</v>
      </c>
      <c r="D17" s="151" t="s">
        <v>26</v>
      </c>
      <c r="E17" s="147" t="s">
        <v>200</v>
      </c>
      <c r="F17" s="147" t="s">
        <v>201</v>
      </c>
      <c r="G17" s="172">
        <f>G18</f>
        <v>0</v>
      </c>
      <c r="H17" s="172">
        <f t="shared" ref="H17:I21" si="2">H18</f>
        <v>0</v>
      </c>
      <c r="I17" s="172">
        <f t="shared" si="2"/>
        <v>0</v>
      </c>
      <c r="J17" s="204" t="e">
        <f>I17/H17*100</f>
        <v>#DIV/0!</v>
      </c>
    </row>
    <row r="18" spans="1:10" ht="20.100000000000001" hidden="1" customHeight="1" x14ac:dyDescent="0.25">
      <c r="A18" s="153" t="s">
        <v>211</v>
      </c>
      <c r="B18" s="154">
        <v>757</v>
      </c>
      <c r="C18" s="155" t="s">
        <v>23</v>
      </c>
      <c r="D18" s="155" t="s">
        <v>26</v>
      </c>
      <c r="E18" s="156" t="s">
        <v>212</v>
      </c>
      <c r="F18" s="155" t="s">
        <v>201</v>
      </c>
      <c r="G18" s="173">
        <f>G19</f>
        <v>0</v>
      </c>
      <c r="H18" s="173">
        <f t="shared" si="2"/>
        <v>0</v>
      </c>
      <c r="I18" s="173">
        <f t="shared" si="2"/>
        <v>0</v>
      </c>
      <c r="J18" s="205" t="e">
        <f>I18/H18*100</f>
        <v>#DIV/0!</v>
      </c>
    </row>
    <row r="19" spans="1:10" ht="20.100000000000001" hidden="1" customHeight="1" x14ac:dyDescent="0.25">
      <c r="A19" s="114" t="s">
        <v>213</v>
      </c>
      <c r="B19" s="159">
        <v>757</v>
      </c>
      <c r="C19" s="160" t="s">
        <v>23</v>
      </c>
      <c r="D19" s="160" t="s">
        <v>26</v>
      </c>
      <c r="E19" s="161" t="s">
        <v>214</v>
      </c>
      <c r="F19" s="160" t="s">
        <v>201</v>
      </c>
      <c r="G19" s="165">
        <f>G20</f>
        <v>0</v>
      </c>
      <c r="H19" s="165">
        <f t="shared" si="2"/>
        <v>0</v>
      </c>
      <c r="I19" s="165">
        <f t="shared" si="2"/>
        <v>0</v>
      </c>
      <c r="J19" s="206" t="e">
        <f>I19/H19*100</f>
        <v>#DIV/0!</v>
      </c>
    </row>
    <row r="20" spans="1:10" ht="20.100000000000001" hidden="1" customHeight="1" x14ac:dyDescent="0.25">
      <c r="A20" s="164" t="s">
        <v>215</v>
      </c>
      <c r="B20" s="159">
        <v>757</v>
      </c>
      <c r="C20" s="160" t="s">
        <v>23</v>
      </c>
      <c r="D20" s="160" t="s">
        <v>26</v>
      </c>
      <c r="E20" s="161" t="s">
        <v>216</v>
      </c>
      <c r="F20" s="160" t="s">
        <v>201</v>
      </c>
      <c r="G20" s="165">
        <f>G21</f>
        <v>0</v>
      </c>
      <c r="H20" s="165">
        <f t="shared" si="2"/>
        <v>0</v>
      </c>
      <c r="I20" s="165">
        <f t="shared" si="2"/>
        <v>0</v>
      </c>
      <c r="J20" s="206" t="e">
        <f t="shared" ref="J20:J21" si="3">I20/H20*100</f>
        <v>#DIV/0!</v>
      </c>
    </row>
    <row r="21" spans="1:10" ht="69.95" hidden="1" customHeight="1" x14ac:dyDescent="0.25">
      <c r="A21" s="164" t="s">
        <v>208</v>
      </c>
      <c r="B21" s="159">
        <v>757</v>
      </c>
      <c r="C21" s="160" t="s">
        <v>23</v>
      </c>
      <c r="D21" s="160" t="s">
        <v>26</v>
      </c>
      <c r="E21" s="161" t="s">
        <v>216</v>
      </c>
      <c r="F21" s="162">
        <v>100</v>
      </c>
      <c r="G21" s="163">
        <f>G22</f>
        <v>0</v>
      </c>
      <c r="H21" s="163">
        <f t="shared" si="2"/>
        <v>0</v>
      </c>
      <c r="I21" s="163">
        <f t="shared" si="2"/>
        <v>0</v>
      </c>
      <c r="J21" s="206" t="e">
        <f t="shared" si="3"/>
        <v>#DIV/0!</v>
      </c>
    </row>
    <row r="22" spans="1:10" ht="35.1" hidden="1" customHeight="1" x14ac:dyDescent="0.25">
      <c r="A22" s="166" t="s">
        <v>209</v>
      </c>
      <c r="B22" s="167">
        <v>757</v>
      </c>
      <c r="C22" s="168" t="s">
        <v>23</v>
      </c>
      <c r="D22" s="168" t="s">
        <v>26</v>
      </c>
      <c r="E22" s="169" t="s">
        <v>216</v>
      </c>
      <c r="F22" s="168">
        <v>120</v>
      </c>
      <c r="G22" s="170"/>
      <c r="H22" s="170"/>
      <c r="I22" s="208"/>
      <c r="J22" s="223" t="e">
        <f>I22/H22*100</f>
        <v>#DIV/0!</v>
      </c>
    </row>
    <row r="23" spans="1:10" ht="66" customHeight="1" x14ac:dyDescent="0.25">
      <c r="A23" s="149" t="s">
        <v>1</v>
      </c>
      <c r="B23" s="174">
        <v>757</v>
      </c>
      <c r="C23" s="151" t="s">
        <v>23</v>
      </c>
      <c r="D23" s="151" t="s">
        <v>27</v>
      </c>
      <c r="E23" s="147" t="s">
        <v>200</v>
      </c>
      <c r="F23" s="147" t="s">
        <v>201</v>
      </c>
      <c r="G23" s="152">
        <f>G24+G29</f>
        <v>2335870</v>
      </c>
      <c r="H23" s="152">
        <f>H24+H29</f>
        <v>2376740</v>
      </c>
      <c r="I23" s="152">
        <f t="shared" ref="I23" si="4">I24+I29</f>
        <v>2178772.46</v>
      </c>
      <c r="J23" s="224">
        <f t="shared" ref="J23:J87" si="5">I23/H23*100</f>
        <v>91.6706269932765</v>
      </c>
    </row>
    <row r="24" spans="1:10" ht="34.5" customHeight="1" x14ac:dyDescent="0.25">
      <c r="A24" s="164" t="s">
        <v>217</v>
      </c>
      <c r="B24" s="159">
        <v>757</v>
      </c>
      <c r="C24" s="160" t="s">
        <v>23</v>
      </c>
      <c r="D24" s="160" t="s">
        <v>27</v>
      </c>
      <c r="E24" s="161" t="s">
        <v>218</v>
      </c>
      <c r="F24" s="162" t="s">
        <v>201</v>
      </c>
      <c r="G24" s="163">
        <f>G25</f>
        <v>87500</v>
      </c>
      <c r="H24" s="163">
        <f t="shared" ref="H24:I27" si="6">H25</f>
        <v>87500</v>
      </c>
      <c r="I24" s="163">
        <f t="shared" si="6"/>
        <v>87500</v>
      </c>
      <c r="J24" s="205">
        <f t="shared" si="5"/>
        <v>100</v>
      </c>
    </row>
    <row r="25" spans="1:10" ht="20.100000000000001" customHeight="1" x14ac:dyDescent="0.25">
      <c r="A25" s="164" t="s">
        <v>219</v>
      </c>
      <c r="B25" s="159">
        <v>757</v>
      </c>
      <c r="C25" s="160" t="s">
        <v>23</v>
      </c>
      <c r="D25" s="160" t="s">
        <v>27</v>
      </c>
      <c r="E25" s="161" t="s">
        <v>220</v>
      </c>
      <c r="F25" s="162" t="s">
        <v>201</v>
      </c>
      <c r="G25" s="163">
        <f>G26</f>
        <v>87500</v>
      </c>
      <c r="H25" s="163">
        <f t="shared" si="6"/>
        <v>87500</v>
      </c>
      <c r="I25" s="163">
        <f t="shared" si="6"/>
        <v>87500</v>
      </c>
      <c r="J25" s="206">
        <f t="shared" si="5"/>
        <v>100</v>
      </c>
    </row>
    <row r="26" spans="1:10" ht="35.1" customHeight="1" x14ac:dyDescent="0.25">
      <c r="A26" s="164" t="s">
        <v>221</v>
      </c>
      <c r="B26" s="159">
        <v>757</v>
      </c>
      <c r="C26" s="160" t="s">
        <v>23</v>
      </c>
      <c r="D26" s="160" t="s">
        <v>27</v>
      </c>
      <c r="E26" s="161" t="s">
        <v>330</v>
      </c>
      <c r="F26" s="162" t="s">
        <v>201</v>
      </c>
      <c r="G26" s="163">
        <f>G27</f>
        <v>87500</v>
      </c>
      <c r="H26" s="163">
        <f t="shared" si="6"/>
        <v>87500</v>
      </c>
      <c r="I26" s="163">
        <f t="shared" si="6"/>
        <v>87500</v>
      </c>
      <c r="J26" s="206">
        <f t="shared" si="5"/>
        <v>100</v>
      </c>
    </row>
    <row r="27" spans="1:10" ht="35.1" customHeight="1" x14ac:dyDescent="0.25">
      <c r="A27" s="164" t="s">
        <v>222</v>
      </c>
      <c r="B27" s="159">
        <v>757</v>
      </c>
      <c r="C27" s="160" t="s">
        <v>23</v>
      </c>
      <c r="D27" s="160" t="s">
        <v>27</v>
      </c>
      <c r="E27" s="161" t="s">
        <v>330</v>
      </c>
      <c r="F27" s="162">
        <v>200</v>
      </c>
      <c r="G27" s="163">
        <f>G28</f>
        <v>87500</v>
      </c>
      <c r="H27" s="163">
        <f t="shared" si="6"/>
        <v>87500</v>
      </c>
      <c r="I27" s="163">
        <f t="shared" si="6"/>
        <v>87500</v>
      </c>
      <c r="J27" s="206">
        <f t="shared" si="5"/>
        <v>100</v>
      </c>
    </row>
    <row r="28" spans="1:10" ht="35.1" customHeight="1" x14ac:dyDescent="0.25">
      <c r="A28" s="164" t="s">
        <v>223</v>
      </c>
      <c r="B28" s="159">
        <v>757</v>
      </c>
      <c r="C28" s="160" t="s">
        <v>23</v>
      </c>
      <c r="D28" s="160" t="s">
        <v>27</v>
      </c>
      <c r="E28" s="161" t="s">
        <v>330</v>
      </c>
      <c r="F28" s="162">
        <v>240</v>
      </c>
      <c r="G28" s="163">
        <v>87500</v>
      </c>
      <c r="H28" s="165">
        <v>87500</v>
      </c>
      <c r="I28" s="195">
        <v>87500</v>
      </c>
      <c r="J28" s="206">
        <f t="shared" si="5"/>
        <v>100</v>
      </c>
    </row>
    <row r="29" spans="1:10" ht="27.75" customHeight="1" x14ac:dyDescent="0.25">
      <c r="A29" s="175" t="s">
        <v>224</v>
      </c>
      <c r="B29" s="176">
        <v>757</v>
      </c>
      <c r="C29" s="177" t="s">
        <v>23</v>
      </c>
      <c r="D29" s="177" t="s">
        <v>27</v>
      </c>
      <c r="E29" s="178" t="s">
        <v>225</v>
      </c>
      <c r="F29" s="179" t="s">
        <v>201</v>
      </c>
      <c r="G29" s="180">
        <f>G30+G37</f>
        <v>2248370</v>
      </c>
      <c r="H29" s="180">
        <f t="shared" ref="H29:I29" si="7">H30+H37</f>
        <v>2289240</v>
      </c>
      <c r="I29" s="180">
        <f t="shared" si="7"/>
        <v>2091272.46</v>
      </c>
      <c r="J29" s="206">
        <f t="shared" si="5"/>
        <v>91.352259265083603</v>
      </c>
    </row>
    <row r="30" spans="1:10" ht="35.1" customHeight="1" x14ac:dyDescent="0.25">
      <c r="A30" s="164" t="s">
        <v>206</v>
      </c>
      <c r="B30" s="159">
        <v>757</v>
      </c>
      <c r="C30" s="160" t="s">
        <v>23</v>
      </c>
      <c r="D30" s="160" t="s">
        <v>27</v>
      </c>
      <c r="E30" s="161" t="s">
        <v>226</v>
      </c>
      <c r="F30" s="160" t="s">
        <v>201</v>
      </c>
      <c r="G30" s="165">
        <f>G31+G33+G35</f>
        <v>1895370</v>
      </c>
      <c r="H30" s="165">
        <f t="shared" ref="H30:I30" si="8">H31+H33+H35</f>
        <v>1936240</v>
      </c>
      <c r="I30" s="165">
        <f t="shared" si="8"/>
        <v>1738272.46</v>
      </c>
      <c r="J30" s="206">
        <f t="shared" si="5"/>
        <v>89.775671404371366</v>
      </c>
    </row>
    <row r="31" spans="1:10" ht="69.95" customHeight="1" x14ac:dyDescent="0.25">
      <c r="A31" s="164" t="s">
        <v>208</v>
      </c>
      <c r="B31" s="159">
        <v>757</v>
      </c>
      <c r="C31" s="160" t="s">
        <v>23</v>
      </c>
      <c r="D31" s="160" t="s">
        <v>27</v>
      </c>
      <c r="E31" s="161" t="s">
        <v>226</v>
      </c>
      <c r="F31" s="160">
        <v>100</v>
      </c>
      <c r="G31" s="165">
        <f>G32</f>
        <v>1470370</v>
      </c>
      <c r="H31" s="165">
        <f t="shared" ref="H31:I31" si="9">H32</f>
        <v>1510240</v>
      </c>
      <c r="I31" s="165">
        <f t="shared" si="9"/>
        <v>1417014.93</v>
      </c>
      <c r="J31" s="206">
        <f t="shared" si="5"/>
        <v>93.827135422184554</v>
      </c>
    </row>
    <row r="32" spans="1:10" ht="35.1" customHeight="1" x14ac:dyDescent="0.25">
      <c r="A32" s="164" t="s">
        <v>209</v>
      </c>
      <c r="B32" s="159">
        <v>757</v>
      </c>
      <c r="C32" s="160" t="s">
        <v>23</v>
      </c>
      <c r="D32" s="160" t="s">
        <v>27</v>
      </c>
      <c r="E32" s="161" t="s">
        <v>226</v>
      </c>
      <c r="F32" s="160">
        <v>120</v>
      </c>
      <c r="G32" s="165">
        <v>1470370</v>
      </c>
      <c r="H32" s="195">
        <v>1510240</v>
      </c>
      <c r="I32" s="195">
        <v>1417014.93</v>
      </c>
      <c r="J32" s="206">
        <f t="shared" si="5"/>
        <v>93.827135422184554</v>
      </c>
    </row>
    <row r="33" spans="1:10" ht="35.1" customHeight="1" x14ac:dyDescent="0.25">
      <c r="A33" s="164" t="s">
        <v>222</v>
      </c>
      <c r="B33" s="159">
        <v>757</v>
      </c>
      <c r="C33" s="160" t="s">
        <v>23</v>
      </c>
      <c r="D33" s="160" t="s">
        <v>27</v>
      </c>
      <c r="E33" s="161" t="s">
        <v>226</v>
      </c>
      <c r="F33" s="160">
        <v>200</v>
      </c>
      <c r="G33" s="165">
        <f>G34</f>
        <v>415000</v>
      </c>
      <c r="H33" s="195">
        <f t="shared" ref="H33" si="10">H34</f>
        <v>389359.71</v>
      </c>
      <c r="I33" s="165">
        <f t="shared" ref="I33" si="11">I34</f>
        <v>286270.77</v>
      </c>
      <c r="J33" s="206">
        <f t="shared" si="5"/>
        <v>73.523470109426583</v>
      </c>
    </row>
    <row r="34" spans="1:10" ht="35.1" customHeight="1" x14ac:dyDescent="0.25">
      <c r="A34" s="164" t="s">
        <v>223</v>
      </c>
      <c r="B34" s="159">
        <v>757</v>
      </c>
      <c r="C34" s="160" t="s">
        <v>23</v>
      </c>
      <c r="D34" s="160" t="s">
        <v>27</v>
      </c>
      <c r="E34" s="161" t="s">
        <v>226</v>
      </c>
      <c r="F34" s="160">
        <v>240</v>
      </c>
      <c r="G34" s="165">
        <v>415000</v>
      </c>
      <c r="H34" s="195">
        <v>389359.71</v>
      </c>
      <c r="I34" s="195">
        <v>286270.77</v>
      </c>
      <c r="J34" s="206">
        <f t="shared" si="5"/>
        <v>73.523470109426583</v>
      </c>
    </row>
    <row r="35" spans="1:10" ht="20.100000000000001" customHeight="1" x14ac:dyDescent="0.25">
      <c r="A35" s="164" t="s">
        <v>227</v>
      </c>
      <c r="B35" s="159">
        <v>757</v>
      </c>
      <c r="C35" s="160" t="s">
        <v>23</v>
      </c>
      <c r="D35" s="160" t="s">
        <v>27</v>
      </c>
      <c r="E35" s="161" t="s">
        <v>226</v>
      </c>
      <c r="F35" s="160">
        <v>800</v>
      </c>
      <c r="G35" s="165">
        <f>G36</f>
        <v>10000</v>
      </c>
      <c r="H35" s="195">
        <f t="shared" ref="H35" si="12">H36</f>
        <v>36640.29</v>
      </c>
      <c r="I35" s="165">
        <f t="shared" ref="I35" si="13">I36</f>
        <v>34986.76</v>
      </c>
      <c r="J35" s="206">
        <f t="shared" si="5"/>
        <v>95.48712633005907</v>
      </c>
    </row>
    <row r="36" spans="1:10" ht="20.100000000000001" customHeight="1" x14ac:dyDescent="0.25">
      <c r="A36" s="164" t="s">
        <v>228</v>
      </c>
      <c r="B36" s="159">
        <v>757</v>
      </c>
      <c r="C36" s="160" t="s">
        <v>23</v>
      </c>
      <c r="D36" s="160" t="s">
        <v>27</v>
      </c>
      <c r="E36" s="161" t="s">
        <v>226</v>
      </c>
      <c r="F36" s="160">
        <v>850</v>
      </c>
      <c r="G36" s="165">
        <v>10000</v>
      </c>
      <c r="H36" s="195">
        <v>36640.29</v>
      </c>
      <c r="I36" s="195">
        <v>34986.76</v>
      </c>
      <c r="J36" s="206">
        <f t="shared" si="5"/>
        <v>95.48712633005907</v>
      </c>
    </row>
    <row r="37" spans="1:10" ht="35.1" customHeight="1" x14ac:dyDescent="0.25">
      <c r="A37" s="164" t="s">
        <v>229</v>
      </c>
      <c r="B37" s="159">
        <v>757</v>
      </c>
      <c r="C37" s="160" t="s">
        <v>23</v>
      </c>
      <c r="D37" s="160" t="s">
        <v>27</v>
      </c>
      <c r="E37" s="161" t="s">
        <v>351</v>
      </c>
      <c r="F37" s="160" t="s">
        <v>201</v>
      </c>
      <c r="G37" s="165">
        <f>G38</f>
        <v>353000</v>
      </c>
      <c r="H37" s="165">
        <f t="shared" ref="H37:I38" si="14">H38</f>
        <v>353000</v>
      </c>
      <c r="I37" s="165">
        <f t="shared" si="14"/>
        <v>353000</v>
      </c>
      <c r="J37" s="206">
        <f t="shared" si="5"/>
        <v>100</v>
      </c>
    </row>
    <row r="38" spans="1:10" ht="20.100000000000001" customHeight="1" x14ac:dyDescent="0.25">
      <c r="A38" s="164" t="s">
        <v>230</v>
      </c>
      <c r="B38" s="159">
        <v>757</v>
      </c>
      <c r="C38" s="160" t="s">
        <v>23</v>
      </c>
      <c r="D38" s="160" t="s">
        <v>27</v>
      </c>
      <c r="E38" s="161" t="s">
        <v>351</v>
      </c>
      <c r="F38" s="160">
        <v>500</v>
      </c>
      <c r="G38" s="165">
        <f>G39</f>
        <v>353000</v>
      </c>
      <c r="H38" s="165">
        <f t="shared" si="14"/>
        <v>353000</v>
      </c>
      <c r="I38" s="165">
        <f t="shared" si="14"/>
        <v>353000</v>
      </c>
      <c r="J38" s="206">
        <f t="shared" si="5"/>
        <v>100</v>
      </c>
    </row>
    <row r="39" spans="1:10" ht="20.100000000000001" customHeight="1" x14ac:dyDescent="0.25">
      <c r="A39" s="164" t="s">
        <v>231</v>
      </c>
      <c r="B39" s="159">
        <v>757</v>
      </c>
      <c r="C39" s="160" t="s">
        <v>23</v>
      </c>
      <c r="D39" s="160" t="s">
        <v>27</v>
      </c>
      <c r="E39" s="161" t="s">
        <v>351</v>
      </c>
      <c r="F39" s="160">
        <v>540</v>
      </c>
      <c r="G39" s="165">
        <v>353000</v>
      </c>
      <c r="H39" s="165">
        <v>353000</v>
      </c>
      <c r="I39" s="208">
        <v>353000</v>
      </c>
      <c r="J39" s="207">
        <f t="shared" si="5"/>
        <v>100</v>
      </c>
    </row>
    <row r="40" spans="1:10" ht="50.1" customHeight="1" x14ac:dyDescent="0.25">
      <c r="A40" s="171" t="s">
        <v>11</v>
      </c>
      <c r="B40" s="174">
        <v>757</v>
      </c>
      <c r="C40" s="151" t="s">
        <v>23</v>
      </c>
      <c r="D40" s="151" t="s">
        <v>28</v>
      </c>
      <c r="E40" s="147" t="s">
        <v>200</v>
      </c>
      <c r="F40" s="147" t="s">
        <v>201</v>
      </c>
      <c r="G40" s="152">
        <f>G41</f>
        <v>37700</v>
      </c>
      <c r="H40" s="152">
        <f t="shared" ref="H40:I50" si="15">H41</f>
        <v>37700</v>
      </c>
      <c r="I40" s="152">
        <f t="shared" si="15"/>
        <v>37700</v>
      </c>
      <c r="J40" s="211">
        <f t="shared" si="5"/>
        <v>100</v>
      </c>
    </row>
    <row r="41" spans="1:10" ht="20.100000000000001" customHeight="1" x14ac:dyDescent="0.25">
      <c r="A41" s="153" t="s">
        <v>232</v>
      </c>
      <c r="B41" s="154">
        <v>757</v>
      </c>
      <c r="C41" s="155" t="s">
        <v>23</v>
      </c>
      <c r="D41" s="155" t="s">
        <v>28</v>
      </c>
      <c r="E41" s="156" t="s">
        <v>233</v>
      </c>
      <c r="F41" s="157" t="s">
        <v>201</v>
      </c>
      <c r="G41" s="158">
        <f>G42</f>
        <v>37700</v>
      </c>
      <c r="H41" s="158">
        <f t="shared" si="15"/>
        <v>37700</v>
      </c>
      <c r="I41" s="158">
        <f t="shared" si="15"/>
        <v>37700</v>
      </c>
      <c r="J41" s="205">
        <f t="shared" si="5"/>
        <v>100</v>
      </c>
    </row>
    <row r="42" spans="1:10" ht="20.100000000000001" customHeight="1" x14ac:dyDescent="0.25">
      <c r="A42" s="164" t="s">
        <v>234</v>
      </c>
      <c r="B42" s="159">
        <v>757</v>
      </c>
      <c r="C42" s="160" t="s">
        <v>23</v>
      </c>
      <c r="D42" s="160" t="s">
        <v>28</v>
      </c>
      <c r="E42" s="161" t="s">
        <v>235</v>
      </c>
      <c r="F42" s="162" t="s">
        <v>201</v>
      </c>
      <c r="G42" s="163">
        <f>G43</f>
        <v>37700</v>
      </c>
      <c r="H42" s="163">
        <f t="shared" si="15"/>
        <v>37700</v>
      </c>
      <c r="I42" s="163">
        <f t="shared" si="15"/>
        <v>37700</v>
      </c>
      <c r="J42" s="206">
        <f t="shared" si="5"/>
        <v>100</v>
      </c>
    </row>
    <row r="43" spans="1:10" ht="35.1" customHeight="1" x14ac:dyDescent="0.25">
      <c r="A43" s="164" t="s">
        <v>229</v>
      </c>
      <c r="B43" s="159">
        <v>757</v>
      </c>
      <c r="C43" s="160" t="s">
        <v>23</v>
      </c>
      <c r="D43" s="160" t="s">
        <v>28</v>
      </c>
      <c r="E43" s="161" t="s">
        <v>352</v>
      </c>
      <c r="F43" s="162" t="s">
        <v>201</v>
      </c>
      <c r="G43" s="163">
        <f>G44</f>
        <v>37700</v>
      </c>
      <c r="H43" s="163">
        <f t="shared" si="15"/>
        <v>37700</v>
      </c>
      <c r="I43" s="163">
        <f t="shared" si="15"/>
        <v>37700</v>
      </c>
      <c r="J43" s="206">
        <f t="shared" si="5"/>
        <v>100</v>
      </c>
    </row>
    <row r="44" spans="1:10" ht="20.100000000000001" customHeight="1" x14ac:dyDescent="0.25">
      <c r="A44" s="164" t="s">
        <v>230</v>
      </c>
      <c r="B44" s="159">
        <v>757</v>
      </c>
      <c r="C44" s="160" t="s">
        <v>23</v>
      </c>
      <c r="D44" s="160" t="s">
        <v>28</v>
      </c>
      <c r="E44" s="161" t="s">
        <v>352</v>
      </c>
      <c r="F44" s="162">
        <v>500</v>
      </c>
      <c r="G44" s="163">
        <f>G45</f>
        <v>37700</v>
      </c>
      <c r="H44" s="163">
        <f t="shared" si="15"/>
        <v>37700</v>
      </c>
      <c r="I44" s="163">
        <f t="shared" si="15"/>
        <v>37700</v>
      </c>
      <c r="J44" s="206">
        <f t="shared" si="5"/>
        <v>100</v>
      </c>
    </row>
    <row r="45" spans="1:10" ht="20.100000000000001" customHeight="1" x14ac:dyDescent="0.25">
      <c r="A45" s="166" t="s">
        <v>231</v>
      </c>
      <c r="B45" s="167">
        <v>757</v>
      </c>
      <c r="C45" s="168" t="s">
        <v>23</v>
      </c>
      <c r="D45" s="168" t="s">
        <v>28</v>
      </c>
      <c r="E45" s="169" t="s">
        <v>352</v>
      </c>
      <c r="F45" s="181">
        <v>540</v>
      </c>
      <c r="G45" s="182">
        <v>37700</v>
      </c>
      <c r="H45" s="170">
        <v>37700</v>
      </c>
      <c r="I45" s="208">
        <v>37700</v>
      </c>
      <c r="J45" s="207">
        <f t="shared" si="5"/>
        <v>100</v>
      </c>
    </row>
    <row r="46" spans="1:10" ht="20.100000000000001" hidden="1" customHeight="1" x14ac:dyDescent="0.25">
      <c r="A46" s="171" t="s">
        <v>182</v>
      </c>
      <c r="B46" s="174">
        <v>757</v>
      </c>
      <c r="C46" s="151" t="s">
        <v>23</v>
      </c>
      <c r="D46" s="151" t="s">
        <v>34</v>
      </c>
      <c r="E46" s="147" t="s">
        <v>200</v>
      </c>
      <c r="F46" s="147" t="s">
        <v>201</v>
      </c>
      <c r="G46" s="152">
        <f>G47</f>
        <v>0</v>
      </c>
      <c r="H46" s="152">
        <f t="shared" si="15"/>
        <v>0</v>
      </c>
      <c r="I46" s="152">
        <f t="shared" si="15"/>
        <v>0</v>
      </c>
      <c r="J46" s="211" t="e">
        <f t="shared" si="5"/>
        <v>#DIV/0!</v>
      </c>
    </row>
    <row r="47" spans="1:10" ht="20.100000000000001" hidden="1" customHeight="1" x14ac:dyDescent="0.25">
      <c r="A47" s="153" t="s">
        <v>236</v>
      </c>
      <c r="B47" s="154">
        <v>757</v>
      </c>
      <c r="C47" s="155" t="s">
        <v>23</v>
      </c>
      <c r="D47" s="155" t="s">
        <v>34</v>
      </c>
      <c r="E47" s="156" t="s">
        <v>237</v>
      </c>
      <c r="F47" s="157" t="s">
        <v>201</v>
      </c>
      <c r="G47" s="158">
        <f>G48</f>
        <v>0</v>
      </c>
      <c r="H47" s="158">
        <f t="shared" si="15"/>
        <v>0</v>
      </c>
      <c r="I47" s="158">
        <f t="shared" si="15"/>
        <v>0</v>
      </c>
      <c r="J47" s="205"/>
    </row>
    <row r="48" spans="1:10" ht="35.1" hidden="1" customHeight="1" x14ac:dyDescent="0.25">
      <c r="A48" s="153" t="s">
        <v>238</v>
      </c>
      <c r="B48" s="159">
        <v>757</v>
      </c>
      <c r="C48" s="160" t="s">
        <v>23</v>
      </c>
      <c r="D48" s="160" t="s">
        <v>34</v>
      </c>
      <c r="E48" s="161" t="s">
        <v>239</v>
      </c>
      <c r="F48" s="162" t="s">
        <v>201</v>
      </c>
      <c r="G48" s="163">
        <f>G49</f>
        <v>0</v>
      </c>
      <c r="H48" s="163">
        <f t="shared" si="15"/>
        <v>0</v>
      </c>
      <c r="I48" s="163">
        <f t="shared" si="15"/>
        <v>0</v>
      </c>
      <c r="J48" s="206"/>
    </row>
    <row r="49" spans="1:10" ht="50.1" hidden="1" customHeight="1" x14ac:dyDescent="0.25">
      <c r="A49" s="153" t="s">
        <v>240</v>
      </c>
      <c r="B49" s="159">
        <v>757</v>
      </c>
      <c r="C49" s="160" t="s">
        <v>23</v>
      </c>
      <c r="D49" s="160" t="s">
        <v>34</v>
      </c>
      <c r="E49" s="161" t="s">
        <v>241</v>
      </c>
      <c r="F49" s="162" t="s">
        <v>201</v>
      </c>
      <c r="G49" s="163">
        <f>G50</f>
        <v>0</v>
      </c>
      <c r="H49" s="163">
        <f t="shared" si="15"/>
        <v>0</v>
      </c>
      <c r="I49" s="163">
        <f t="shared" si="15"/>
        <v>0</v>
      </c>
      <c r="J49" s="206"/>
    </row>
    <row r="50" spans="1:10" ht="35.1" hidden="1" customHeight="1" x14ac:dyDescent="0.25">
      <c r="A50" s="164" t="s">
        <v>222</v>
      </c>
      <c r="B50" s="159">
        <v>757</v>
      </c>
      <c r="C50" s="160" t="s">
        <v>23</v>
      </c>
      <c r="D50" s="160" t="s">
        <v>34</v>
      </c>
      <c r="E50" s="161" t="s">
        <v>241</v>
      </c>
      <c r="F50" s="162" t="s">
        <v>242</v>
      </c>
      <c r="G50" s="163">
        <f>G51</f>
        <v>0</v>
      </c>
      <c r="H50" s="163">
        <f t="shared" si="15"/>
        <v>0</v>
      </c>
      <c r="I50" s="163">
        <f t="shared" si="15"/>
        <v>0</v>
      </c>
      <c r="J50" s="206"/>
    </row>
    <row r="51" spans="1:10" ht="35.1" hidden="1" customHeight="1" x14ac:dyDescent="0.25">
      <c r="A51" s="164" t="s">
        <v>223</v>
      </c>
      <c r="B51" s="167">
        <v>757</v>
      </c>
      <c r="C51" s="168" t="s">
        <v>23</v>
      </c>
      <c r="D51" s="168" t="s">
        <v>34</v>
      </c>
      <c r="E51" s="169" t="s">
        <v>241</v>
      </c>
      <c r="F51" s="181" t="s">
        <v>243</v>
      </c>
      <c r="G51" s="182"/>
      <c r="H51" s="170"/>
      <c r="I51" s="208"/>
      <c r="J51" s="207"/>
    </row>
    <row r="52" spans="1:10" ht="20.100000000000001" customHeight="1" x14ac:dyDescent="0.25">
      <c r="A52" s="149" t="s">
        <v>12</v>
      </c>
      <c r="B52" s="174">
        <v>757</v>
      </c>
      <c r="C52" s="151" t="s">
        <v>23</v>
      </c>
      <c r="D52" s="151" t="s">
        <v>29</v>
      </c>
      <c r="E52" s="147" t="s">
        <v>200</v>
      </c>
      <c r="F52" s="147" t="s">
        <v>201</v>
      </c>
      <c r="G52" s="152">
        <f>G53</f>
        <v>5000</v>
      </c>
      <c r="H52" s="152">
        <f t="shared" ref="H52:I55" si="16">H53</f>
        <v>5000</v>
      </c>
      <c r="I52" s="152">
        <f t="shared" si="16"/>
        <v>0</v>
      </c>
      <c r="J52" s="211">
        <f t="shared" si="5"/>
        <v>0</v>
      </c>
    </row>
    <row r="53" spans="1:10" ht="20.100000000000001" customHeight="1" x14ac:dyDescent="0.25">
      <c r="A53" s="153" t="s">
        <v>244</v>
      </c>
      <c r="B53" s="154">
        <v>757</v>
      </c>
      <c r="C53" s="155" t="s">
        <v>23</v>
      </c>
      <c r="D53" s="155" t="s">
        <v>29</v>
      </c>
      <c r="E53" s="156" t="s">
        <v>245</v>
      </c>
      <c r="F53" s="157" t="s">
        <v>201</v>
      </c>
      <c r="G53" s="158">
        <f>G54</f>
        <v>5000</v>
      </c>
      <c r="H53" s="158">
        <f t="shared" si="16"/>
        <v>5000</v>
      </c>
      <c r="I53" s="158">
        <f t="shared" si="16"/>
        <v>0</v>
      </c>
      <c r="J53" s="205">
        <f t="shared" si="5"/>
        <v>0</v>
      </c>
    </row>
    <row r="54" spans="1:10" ht="20.100000000000001" customHeight="1" x14ac:dyDescent="0.25">
      <c r="A54" s="164" t="s">
        <v>246</v>
      </c>
      <c r="B54" s="159">
        <v>757</v>
      </c>
      <c r="C54" s="160" t="s">
        <v>23</v>
      </c>
      <c r="D54" s="160" t="s">
        <v>29</v>
      </c>
      <c r="E54" s="161" t="s">
        <v>247</v>
      </c>
      <c r="F54" s="162" t="s">
        <v>201</v>
      </c>
      <c r="G54" s="163">
        <f>G55</f>
        <v>5000</v>
      </c>
      <c r="H54" s="163">
        <f t="shared" si="16"/>
        <v>5000</v>
      </c>
      <c r="I54" s="163">
        <f t="shared" si="16"/>
        <v>0</v>
      </c>
      <c r="J54" s="206">
        <f t="shared" si="5"/>
        <v>0</v>
      </c>
    </row>
    <row r="55" spans="1:10" ht="20.100000000000001" customHeight="1" x14ac:dyDescent="0.25">
      <c r="A55" s="164" t="s">
        <v>227</v>
      </c>
      <c r="B55" s="159">
        <v>757</v>
      </c>
      <c r="C55" s="160" t="s">
        <v>23</v>
      </c>
      <c r="D55" s="160" t="s">
        <v>29</v>
      </c>
      <c r="E55" s="161" t="s">
        <v>247</v>
      </c>
      <c r="F55" s="162">
        <v>800</v>
      </c>
      <c r="G55" s="163">
        <f>G56</f>
        <v>5000</v>
      </c>
      <c r="H55" s="163">
        <f t="shared" si="16"/>
        <v>5000</v>
      </c>
      <c r="I55" s="163">
        <f t="shared" si="16"/>
        <v>0</v>
      </c>
      <c r="J55" s="206">
        <f t="shared" si="5"/>
        <v>0</v>
      </c>
    </row>
    <row r="56" spans="1:10" ht="20.100000000000001" customHeight="1" x14ac:dyDescent="0.25">
      <c r="A56" s="166" t="s">
        <v>248</v>
      </c>
      <c r="B56" s="167">
        <v>757</v>
      </c>
      <c r="C56" s="168" t="s">
        <v>23</v>
      </c>
      <c r="D56" s="168" t="s">
        <v>29</v>
      </c>
      <c r="E56" s="169" t="s">
        <v>247</v>
      </c>
      <c r="F56" s="181">
        <v>870</v>
      </c>
      <c r="G56" s="182">
        <v>5000</v>
      </c>
      <c r="H56" s="170">
        <v>5000</v>
      </c>
      <c r="I56" s="208">
        <v>0</v>
      </c>
      <c r="J56" s="207">
        <f t="shared" si="5"/>
        <v>0</v>
      </c>
    </row>
    <row r="57" spans="1:10" ht="20.100000000000001" customHeight="1" x14ac:dyDescent="0.25">
      <c r="A57" s="149" t="s">
        <v>2</v>
      </c>
      <c r="B57" s="174">
        <v>757</v>
      </c>
      <c r="C57" s="151" t="s">
        <v>23</v>
      </c>
      <c r="D57" s="151" t="s">
        <v>249</v>
      </c>
      <c r="E57" s="147" t="s">
        <v>200</v>
      </c>
      <c r="F57" s="147" t="s">
        <v>201</v>
      </c>
      <c r="G57" s="152">
        <f>G58+G67</f>
        <v>0</v>
      </c>
      <c r="H57" s="152">
        <f t="shared" ref="H57:I57" si="17">H58+H67</f>
        <v>609660.81000000006</v>
      </c>
      <c r="I57" s="152">
        <f t="shared" si="17"/>
        <v>606034.27</v>
      </c>
      <c r="J57" s="211">
        <f t="shared" si="5"/>
        <v>99.405154482539231</v>
      </c>
    </row>
    <row r="58" spans="1:10" ht="20.100000000000001" customHeight="1" x14ac:dyDescent="0.25">
      <c r="A58" s="175" t="s">
        <v>224</v>
      </c>
      <c r="B58" s="176">
        <v>757</v>
      </c>
      <c r="C58" s="177" t="s">
        <v>23</v>
      </c>
      <c r="D58" s="177" t="s">
        <v>249</v>
      </c>
      <c r="E58" s="178" t="s">
        <v>225</v>
      </c>
      <c r="F58" s="179" t="s">
        <v>201</v>
      </c>
      <c r="G58" s="180">
        <f>G59</f>
        <v>0</v>
      </c>
      <c r="H58" s="180">
        <f t="shared" ref="H58:I58" si="18">H59</f>
        <v>609660.81000000006</v>
      </c>
      <c r="I58" s="180">
        <f t="shared" si="18"/>
        <v>606034.27</v>
      </c>
      <c r="J58" s="221">
        <f t="shared" si="5"/>
        <v>99.405154482539231</v>
      </c>
    </row>
    <row r="59" spans="1:10" ht="20.100000000000001" customHeight="1" x14ac:dyDescent="0.25">
      <c r="A59" s="114" t="s">
        <v>253</v>
      </c>
      <c r="B59" s="159">
        <v>757</v>
      </c>
      <c r="C59" s="160" t="s">
        <v>23</v>
      </c>
      <c r="D59" s="160" t="s">
        <v>249</v>
      </c>
      <c r="E59" s="161" t="s">
        <v>250</v>
      </c>
      <c r="F59" s="162" t="s">
        <v>201</v>
      </c>
      <c r="G59" s="163">
        <f>G60+G64+G62</f>
        <v>0</v>
      </c>
      <c r="H59" s="163">
        <f>H60+H64+H62</f>
        <v>609660.81000000006</v>
      </c>
      <c r="I59" s="163">
        <f>I60+I64+I62</f>
        <v>606034.27</v>
      </c>
      <c r="J59" s="206">
        <f t="shared" si="5"/>
        <v>99.405154482539231</v>
      </c>
    </row>
    <row r="60" spans="1:10" ht="35.1" customHeight="1" x14ac:dyDescent="0.25">
      <c r="A60" s="164" t="s">
        <v>222</v>
      </c>
      <c r="B60" s="159">
        <v>757</v>
      </c>
      <c r="C60" s="160" t="s">
        <v>23</v>
      </c>
      <c r="D60" s="160" t="s">
        <v>249</v>
      </c>
      <c r="E60" s="161" t="s">
        <v>250</v>
      </c>
      <c r="F60" s="162">
        <v>200</v>
      </c>
      <c r="G60" s="163">
        <f>G61</f>
        <v>0</v>
      </c>
      <c r="H60" s="163">
        <f t="shared" ref="H60:I60" si="19">H61</f>
        <v>609660.81000000006</v>
      </c>
      <c r="I60" s="163">
        <f t="shared" si="19"/>
        <v>606034.27</v>
      </c>
      <c r="J60" s="206">
        <f t="shared" si="5"/>
        <v>99.405154482539231</v>
      </c>
    </row>
    <row r="61" spans="1:10" ht="35.1" customHeight="1" x14ac:dyDescent="0.25">
      <c r="A61" s="164" t="s">
        <v>223</v>
      </c>
      <c r="B61" s="159">
        <v>757</v>
      </c>
      <c r="C61" s="160" t="s">
        <v>23</v>
      </c>
      <c r="D61" s="160" t="s">
        <v>249</v>
      </c>
      <c r="E61" s="161" t="s">
        <v>250</v>
      </c>
      <c r="F61" s="162">
        <v>240</v>
      </c>
      <c r="G61" s="163">
        <v>0</v>
      </c>
      <c r="H61" s="165">
        <v>609660.81000000006</v>
      </c>
      <c r="I61" s="195">
        <v>606034.27</v>
      </c>
      <c r="J61" s="206">
        <f t="shared" si="5"/>
        <v>99.405154482539231</v>
      </c>
    </row>
    <row r="62" spans="1:10" ht="20.100000000000001" hidden="1" customHeight="1" x14ac:dyDescent="0.25">
      <c r="A62" s="164" t="s">
        <v>230</v>
      </c>
      <c r="B62" s="159">
        <v>757</v>
      </c>
      <c r="C62" s="160" t="s">
        <v>23</v>
      </c>
      <c r="D62" s="160" t="s">
        <v>249</v>
      </c>
      <c r="E62" s="161" t="s">
        <v>250</v>
      </c>
      <c r="F62" s="162">
        <v>500</v>
      </c>
      <c r="G62" s="163">
        <f>G63</f>
        <v>0</v>
      </c>
      <c r="H62" s="163">
        <f t="shared" ref="H62:I62" si="20">H63</f>
        <v>0</v>
      </c>
      <c r="I62" s="163">
        <f t="shared" si="20"/>
        <v>0</v>
      </c>
      <c r="J62" s="206"/>
    </row>
    <row r="63" spans="1:10" ht="20.100000000000001" hidden="1" customHeight="1" x14ac:dyDescent="0.25">
      <c r="A63" s="164" t="s">
        <v>231</v>
      </c>
      <c r="B63" s="159">
        <v>757</v>
      </c>
      <c r="C63" s="160" t="s">
        <v>23</v>
      </c>
      <c r="D63" s="160" t="s">
        <v>249</v>
      </c>
      <c r="E63" s="161" t="s">
        <v>250</v>
      </c>
      <c r="F63" s="162">
        <v>540</v>
      </c>
      <c r="G63" s="163">
        <v>0</v>
      </c>
      <c r="H63" s="165">
        <v>0</v>
      </c>
      <c r="I63" s="195">
        <v>0</v>
      </c>
      <c r="J63" s="206"/>
    </row>
    <row r="64" spans="1:10" ht="20.100000000000001" hidden="1" customHeight="1" x14ac:dyDescent="0.25">
      <c r="A64" s="175" t="s">
        <v>227</v>
      </c>
      <c r="B64" s="176">
        <v>757</v>
      </c>
      <c r="C64" s="160" t="s">
        <v>23</v>
      </c>
      <c r="D64" s="160" t="s">
        <v>249</v>
      </c>
      <c r="E64" s="178" t="s">
        <v>250</v>
      </c>
      <c r="F64" s="177">
        <v>800</v>
      </c>
      <c r="G64" s="183">
        <f>G66+G65</f>
        <v>0</v>
      </c>
      <c r="H64" s="183">
        <f>H66+H65</f>
        <v>0</v>
      </c>
      <c r="I64" s="183">
        <f>I66+I65</f>
        <v>0</v>
      </c>
      <c r="J64" s="206"/>
    </row>
    <row r="65" spans="1:10" ht="20.100000000000001" hidden="1" customHeight="1" x14ac:dyDescent="0.25">
      <c r="A65" s="175" t="s">
        <v>251</v>
      </c>
      <c r="B65" s="176">
        <v>757</v>
      </c>
      <c r="C65" s="160" t="s">
        <v>23</v>
      </c>
      <c r="D65" s="160" t="s">
        <v>249</v>
      </c>
      <c r="E65" s="178" t="s">
        <v>250</v>
      </c>
      <c r="F65" s="177" t="s">
        <v>252</v>
      </c>
      <c r="G65" s="183"/>
      <c r="H65" s="183"/>
      <c r="I65" s="195"/>
      <c r="J65" s="206"/>
    </row>
    <row r="66" spans="1:10" ht="20.100000000000001" hidden="1" customHeight="1" x14ac:dyDescent="0.25">
      <c r="A66" s="164" t="s">
        <v>228</v>
      </c>
      <c r="B66" s="159">
        <v>757</v>
      </c>
      <c r="C66" s="160" t="s">
        <v>23</v>
      </c>
      <c r="D66" s="160" t="s">
        <v>249</v>
      </c>
      <c r="E66" s="161" t="s">
        <v>250</v>
      </c>
      <c r="F66" s="160">
        <v>850</v>
      </c>
      <c r="G66" s="165">
        <v>0</v>
      </c>
      <c r="H66" s="165">
        <v>0</v>
      </c>
      <c r="I66" s="195">
        <v>0</v>
      </c>
      <c r="J66" s="206"/>
    </row>
    <row r="67" spans="1:10" ht="39" hidden="1" customHeight="1" x14ac:dyDescent="0.25">
      <c r="A67" s="225" t="s">
        <v>318</v>
      </c>
      <c r="B67" s="176">
        <v>757</v>
      </c>
      <c r="C67" s="177" t="s">
        <v>23</v>
      </c>
      <c r="D67" s="177" t="s">
        <v>249</v>
      </c>
      <c r="E67" s="178" t="s">
        <v>320</v>
      </c>
      <c r="F67" s="179" t="s">
        <v>201</v>
      </c>
      <c r="G67" s="180">
        <f>G68</f>
        <v>0</v>
      </c>
      <c r="H67" s="180">
        <f t="shared" ref="H67:I68" si="21">H68</f>
        <v>0</v>
      </c>
      <c r="I67" s="180">
        <f t="shared" si="21"/>
        <v>0</v>
      </c>
      <c r="J67" s="221"/>
    </row>
    <row r="68" spans="1:10" ht="36" hidden="1" customHeight="1" x14ac:dyDescent="0.25">
      <c r="A68" s="184" t="s">
        <v>319</v>
      </c>
      <c r="B68" s="159">
        <v>757</v>
      </c>
      <c r="C68" s="160" t="s">
        <v>23</v>
      </c>
      <c r="D68" s="160" t="s">
        <v>249</v>
      </c>
      <c r="E68" s="161" t="s">
        <v>321</v>
      </c>
      <c r="F68" s="162" t="s">
        <v>201</v>
      </c>
      <c r="G68" s="163">
        <f>G69</f>
        <v>0</v>
      </c>
      <c r="H68" s="163">
        <f t="shared" si="21"/>
        <v>0</v>
      </c>
      <c r="I68" s="163">
        <f t="shared" si="21"/>
        <v>0</v>
      </c>
      <c r="J68" s="206"/>
    </row>
    <row r="69" spans="1:10" ht="35.1" hidden="1" customHeight="1" x14ac:dyDescent="0.25">
      <c r="A69" s="164" t="s">
        <v>222</v>
      </c>
      <c r="B69" s="159">
        <v>757</v>
      </c>
      <c r="C69" s="160" t="s">
        <v>23</v>
      </c>
      <c r="D69" s="160" t="s">
        <v>249</v>
      </c>
      <c r="E69" s="161" t="s">
        <v>321</v>
      </c>
      <c r="F69" s="162">
        <v>200</v>
      </c>
      <c r="G69" s="163">
        <f>G70</f>
        <v>0</v>
      </c>
      <c r="H69" s="163">
        <f t="shared" ref="H69:I69" si="22">H70</f>
        <v>0</v>
      </c>
      <c r="I69" s="163">
        <f t="shared" si="22"/>
        <v>0</v>
      </c>
      <c r="J69" s="206"/>
    </row>
    <row r="70" spans="1:10" ht="35.1" hidden="1" customHeight="1" x14ac:dyDescent="0.25">
      <c r="A70" s="164" t="s">
        <v>223</v>
      </c>
      <c r="B70" s="159">
        <v>757</v>
      </c>
      <c r="C70" s="160" t="s">
        <v>23</v>
      </c>
      <c r="D70" s="160" t="s">
        <v>249</v>
      </c>
      <c r="E70" s="161" t="s">
        <v>321</v>
      </c>
      <c r="F70" s="162">
        <v>240</v>
      </c>
      <c r="G70" s="163"/>
      <c r="H70" s="163"/>
      <c r="I70" s="195"/>
      <c r="J70" s="206"/>
    </row>
    <row r="71" spans="1:10" ht="20.100000000000001" customHeight="1" x14ac:dyDescent="0.25">
      <c r="A71" s="149" t="s">
        <v>13</v>
      </c>
      <c r="B71" s="174">
        <v>757</v>
      </c>
      <c r="C71" s="151" t="s">
        <v>25</v>
      </c>
      <c r="D71" s="151" t="s">
        <v>24</v>
      </c>
      <c r="E71" s="147" t="s">
        <v>200</v>
      </c>
      <c r="F71" s="147" t="s">
        <v>201</v>
      </c>
      <c r="G71" s="152">
        <f>G72</f>
        <v>126161.35</v>
      </c>
      <c r="H71" s="152">
        <f t="shared" ref="H71:I73" si="23">H72</f>
        <v>131597.46</v>
      </c>
      <c r="I71" s="152">
        <f t="shared" si="23"/>
        <v>131597.46</v>
      </c>
      <c r="J71" s="211">
        <f t="shared" si="5"/>
        <v>100</v>
      </c>
    </row>
    <row r="72" spans="1:10" ht="20.100000000000001" customHeight="1" x14ac:dyDescent="0.25">
      <c r="A72" s="149" t="s">
        <v>14</v>
      </c>
      <c r="B72" s="174">
        <v>757</v>
      </c>
      <c r="C72" s="151" t="s">
        <v>25</v>
      </c>
      <c r="D72" s="151" t="s">
        <v>26</v>
      </c>
      <c r="E72" s="147" t="s">
        <v>200</v>
      </c>
      <c r="F72" s="147" t="s">
        <v>201</v>
      </c>
      <c r="G72" s="152">
        <f>G73</f>
        <v>126161.35</v>
      </c>
      <c r="H72" s="152">
        <f t="shared" si="23"/>
        <v>131597.46</v>
      </c>
      <c r="I72" s="152">
        <f t="shared" si="23"/>
        <v>131597.46</v>
      </c>
      <c r="J72" s="211">
        <f t="shared" si="5"/>
        <v>100</v>
      </c>
    </row>
    <row r="73" spans="1:10" ht="20.100000000000001" customHeight="1" x14ac:dyDescent="0.25">
      <c r="A73" s="184" t="s">
        <v>254</v>
      </c>
      <c r="B73" s="154">
        <v>757</v>
      </c>
      <c r="C73" s="155" t="s">
        <v>25</v>
      </c>
      <c r="D73" s="155" t="s">
        <v>26</v>
      </c>
      <c r="E73" s="156" t="s">
        <v>255</v>
      </c>
      <c r="F73" s="157" t="s">
        <v>201</v>
      </c>
      <c r="G73" s="158">
        <f>G74</f>
        <v>126161.35</v>
      </c>
      <c r="H73" s="158">
        <f t="shared" si="23"/>
        <v>131597.46</v>
      </c>
      <c r="I73" s="158">
        <f t="shared" si="23"/>
        <v>131597.46</v>
      </c>
      <c r="J73" s="205">
        <f t="shared" si="5"/>
        <v>100</v>
      </c>
    </row>
    <row r="74" spans="1:10" ht="35.1" customHeight="1" x14ac:dyDescent="0.25">
      <c r="A74" s="114" t="s">
        <v>256</v>
      </c>
      <c r="B74" s="159">
        <v>757</v>
      </c>
      <c r="C74" s="160" t="s">
        <v>25</v>
      </c>
      <c r="D74" s="160" t="s">
        <v>26</v>
      </c>
      <c r="E74" s="161" t="s">
        <v>257</v>
      </c>
      <c r="F74" s="160" t="s">
        <v>201</v>
      </c>
      <c r="G74" s="165">
        <f>G75+G77</f>
        <v>126161.35</v>
      </c>
      <c r="H74" s="165">
        <f t="shared" ref="H74:I74" si="24">H75+H77</f>
        <v>131597.46</v>
      </c>
      <c r="I74" s="165">
        <f t="shared" si="24"/>
        <v>131597.46</v>
      </c>
      <c r="J74" s="206">
        <f t="shared" si="5"/>
        <v>100</v>
      </c>
    </row>
    <row r="75" spans="1:10" ht="69.95" customHeight="1" x14ac:dyDescent="0.25">
      <c r="A75" s="164" t="s">
        <v>208</v>
      </c>
      <c r="B75" s="159">
        <v>757</v>
      </c>
      <c r="C75" s="160" t="s">
        <v>25</v>
      </c>
      <c r="D75" s="160" t="s">
        <v>26</v>
      </c>
      <c r="E75" s="161" t="s">
        <v>257</v>
      </c>
      <c r="F75" s="160">
        <v>100</v>
      </c>
      <c r="G75" s="165">
        <f>G76</f>
        <v>111796.5</v>
      </c>
      <c r="H75" s="195">
        <f t="shared" ref="H75" si="25">H76</f>
        <v>117232.61</v>
      </c>
      <c r="I75" s="165">
        <f t="shared" ref="I75" si="26">I76</f>
        <v>117232.61</v>
      </c>
      <c r="J75" s="206">
        <f t="shared" si="5"/>
        <v>100</v>
      </c>
    </row>
    <row r="76" spans="1:10" ht="35.1" customHeight="1" x14ac:dyDescent="0.25">
      <c r="A76" s="164" t="s">
        <v>209</v>
      </c>
      <c r="B76" s="159">
        <v>757</v>
      </c>
      <c r="C76" s="160" t="s">
        <v>25</v>
      </c>
      <c r="D76" s="160" t="s">
        <v>26</v>
      </c>
      <c r="E76" s="161" t="s">
        <v>257</v>
      </c>
      <c r="F76" s="160">
        <v>120</v>
      </c>
      <c r="G76" s="163">
        <v>111796.5</v>
      </c>
      <c r="H76" s="222">
        <v>117232.61</v>
      </c>
      <c r="I76" s="195">
        <v>117232.61</v>
      </c>
      <c r="J76" s="206">
        <f t="shared" si="5"/>
        <v>100</v>
      </c>
    </row>
    <row r="77" spans="1:10" ht="35.1" customHeight="1" x14ac:dyDescent="0.25">
      <c r="A77" s="164" t="s">
        <v>222</v>
      </c>
      <c r="B77" s="159">
        <v>757</v>
      </c>
      <c r="C77" s="160" t="s">
        <v>25</v>
      </c>
      <c r="D77" s="160" t="s">
        <v>26</v>
      </c>
      <c r="E77" s="161" t="s">
        <v>257</v>
      </c>
      <c r="F77" s="162">
        <v>200</v>
      </c>
      <c r="G77" s="163">
        <f>G78</f>
        <v>14364.85</v>
      </c>
      <c r="H77" s="222">
        <f t="shared" ref="H77" si="27">H78</f>
        <v>14364.85</v>
      </c>
      <c r="I77" s="163">
        <f t="shared" ref="I77" si="28">I78</f>
        <v>14364.85</v>
      </c>
      <c r="J77" s="206">
        <f t="shared" si="5"/>
        <v>100</v>
      </c>
    </row>
    <row r="78" spans="1:10" ht="35.1" customHeight="1" x14ac:dyDescent="0.25">
      <c r="A78" s="166" t="s">
        <v>223</v>
      </c>
      <c r="B78" s="167">
        <v>757</v>
      </c>
      <c r="C78" s="168" t="s">
        <v>25</v>
      </c>
      <c r="D78" s="168" t="s">
        <v>26</v>
      </c>
      <c r="E78" s="161" t="s">
        <v>257</v>
      </c>
      <c r="F78" s="181">
        <v>240</v>
      </c>
      <c r="G78" s="165">
        <v>14364.85</v>
      </c>
      <c r="H78" s="195">
        <v>14364.85</v>
      </c>
      <c r="I78" s="208">
        <v>14364.85</v>
      </c>
      <c r="J78" s="207">
        <f t="shared" si="5"/>
        <v>100</v>
      </c>
    </row>
    <row r="79" spans="1:10" ht="42" customHeight="1" x14ac:dyDescent="0.25">
      <c r="A79" s="149" t="s">
        <v>19</v>
      </c>
      <c r="B79" s="174">
        <v>757</v>
      </c>
      <c r="C79" s="151" t="s">
        <v>26</v>
      </c>
      <c r="D79" s="151" t="s">
        <v>24</v>
      </c>
      <c r="E79" s="147" t="s">
        <v>200</v>
      </c>
      <c r="F79" s="147" t="s">
        <v>201</v>
      </c>
      <c r="G79" s="152">
        <f t="shared" ref="G79:I92" si="29">G80</f>
        <v>0</v>
      </c>
      <c r="H79" s="152">
        <f t="shared" si="29"/>
        <v>14720</v>
      </c>
      <c r="I79" s="152">
        <f t="shared" si="29"/>
        <v>14705.7</v>
      </c>
      <c r="J79" s="211">
        <f t="shared" si="5"/>
        <v>99.902853260869577</v>
      </c>
    </row>
    <row r="80" spans="1:10" ht="35.1" customHeight="1" x14ac:dyDescent="0.25">
      <c r="A80" s="185" t="s">
        <v>36</v>
      </c>
      <c r="B80" s="174">
        <v>757</v>
      </c>
      <c r="C80" s="151" t="s">
        <v>26</v>
      </c>
      <c r="D80" s="151" t="s">
        <v>30</v>
      </c>
      <c r="E80" s="147" t="s">
        <v>200</v>
      </c>
      <c r="F80" s="147" t="s">
        <v>201</v>
      </c>
      <c r="G80" s="152">
        <f>G86+G81</f>
        <v>0</v>
      </c>
      <c r="H80" s="152">
        <f>H86+H81</f>
        <v>14720</v>
      </c>
      <c r="I80" s="152">
        <f>I86+I81</f>
        <v>14705.7</v>
      </c>
      <c r="J80" s="211">
        <f t="shared" si="5"/>
        <v>99.902853260869577</v>
      </c>
    </row>
    <row r="81" spans="1:10" ht="50.1" hidden="1" customHeight="1" x14ac:dyDescent="0.25">
      <c r="A81" s="175" t="s">
        <v>258</v>
      </c>
      <c r="B81" s="159">
        <v>757</v>
      </c>
      <c r="C81" s="155" t="s">
        <v>26</v>
      </c>
      <c r="D81" s="155" t="s">
        <v>30</v>
      </c>
      <c r="E81" s="178" t="s">
        <v>259</v>
      </c>
      <c r="F81" s="177" t="s">
        <v>201</v>
      </c>
      <c r="G81" s="183">
        <f>G82</f>
        <v>0</v>
      </c>
      <c r="H81" s="183">
        <f>H82</f>
        <v>0</v>
      </c>
      <c r="I81" s="183">
        <f>I82</f>
        <v>0</v>
      </c>
      <c r="J81" s="205" t="e">
        <f t="shared" si="5"/>
        <v>#DIV/0!</v>
      </c>
    </row>
    <row r="82" spans="1:10" ht="35.1" hidden="1" customHeight="1" x14ac:dyDescent="0.25">
      <c r="A82" s="164" t="s">
        <v>260</v>
      </c>
      <c r="B82" s="159">
        <v>757</v>
      </c>
      <c r="C82" s="160" t="s">
        <v>26</v>
      </c>
      <c r="D82" s="160" t="s">
        <v>30</v>
      </c>
      <c r="E82" s="161" t="s">
        <v>261</v>
      </c>
      <c r="F82" s="160" t="s">
        <v>201</v>
      </c>
      <c r="G82" s="165">
        <f t="shared" ref="G82:I84" si="30">G83</f>
        <v>0</v>
      </c>
      <c r="H82" s="165">
        <f t="shared" si="30"/>
        <v>0</v>
      </c>
      <c r="I82" s="165">
        <f t="shared" si="30"/>
        <v>0</v>
      </c>
      <c r="J82" s="206" t="e">
        <f t="shared" si="5"/>
        <v>#DIV/0!</v>
      </c>
    </row>
    <row r="83" spans="1:10" ht="20.100000000000001" hidden="1" customHeight="1" x14ac:dyDescent="0.25">
      <c r="A83" s="164" t="s">
        <v>262</v>
      </c>
      <c r="B83" s="159">
        <v>757</v>
      </c>
      <c r="C83" s="160" t="s">
        <v>26</v>
      </c>
      <c r="D83" s="160" t="s">
        <v>30</v>
      </c>
      <c r="E83" s="161" t="s">
        <v>263</v>
      </c>
      <c r="F83" s="160" t="s">
        <v>201</v>
      </c>
      <c r="G83" s="165">
        <f t="shared" si="30"/>
        <v>0</v>
      </c>
      <c r="H83" s="165">
        <f t="shared" si="30"/>
        <v>0</v>
      </c>
      <c r="I83" s="165">
        <f t="shared" si="30"/>
        <v>0</v>
      </c>
      <c r="J83" s="206" t="e">
        <f t="shared" si="5"/>
        <v>#DIV/0!</v>
      </c>
    </row>
    <row r="84" spans="1:10" ht="35.1" hidden="1" customHeight="1" x14ac:dyDescent="0.25">
      <c r="A84" s="164" t="s">
        <v>222</v>
      </c>
      <c r="B84" s="159">
        <v>757</v>
      </c>
      <c r="C84" s="160" t="s">
        <v>26</v>
      </c>
      <c r="D84" s="160" t="s">
        <v>30</v>
      </c>
      <c r="E84" s="161" t="s">
        <v>263</v>
      </c>
      <c r="F84" s="160" t="s">
        <v>242</v>
      </c>
      <c r="G84" s="165">
        <f t="shared" si="30"/>
        <v>0</v>
      </c>
      <c r="H84" s="165">
        <f t="shared" si="30"/>
        <v>0</v>
      </c>
      <c r="I84" s="165">
        <f t="shared" si="30"/>
        <v>0</v>
      </c>
      <c r="J84" s="206" t="e">
        <f t="shared" si="5"/>
        <v>#DIV/0!</v>
      </c>
    </row>
    <row r="85" spans="1:10" ht="35.1" hidden="1" customHeight="1" x14ac:dyDescent="0.25">
      <c r="A85" s="164" t="s">
        <v>223</v>
      </c>
      <c r="B85" s="159">
        <v>757</v>
      </c>
      <c r="C85" s="160" t="s">
        <v>26</v>
      </c>
      <c r="D85" s="160" t="s">
        <v>30</v>
      </c>
      <c r="E85" s="161" t="s">
        <v>263</v>
      </c>
      <c r="F85" s="160" t="s">
        <v>243</v>
      </c>
      <c r="G85" s="165"/>
      <c r="H85" s="165"/>
      <c r="I85" s="195"/>
      <c r="J85" s="206" t="e">
        <f t="shared" si="5"/>
        <v>#DIV/0!</v>
      </c>
    </row>
    <row r="86" spans="1:10" ht="35.1" customHeight="1" x14ac:dyDescent="0.25">
      <c r="A86" s="186" t="s">
        <v>264</v>
      </c>
      <c r="B86" s="176">
        <v>757</v>
      </c>
      <c r="C86" s="177" t="s">
        <v>26</v>
      </c>
      <c r="D86" s="177" t="s">
        <v>30</v>
      </c>
      <c r="E86" s="178" t="s">
        <v>265</v>
      </c>
      <c r="F86" s="179" t="s">
        <v>201</v>
      </c>
      <c r="G86" s="180">
        <f t="shared" si="29"/>
        <v>0</v>
      </c>
      <c r="H86" s="180">
        <f t="shared" si="29"/>
        <v>14720</v>
      </c>
      <c r="I86" s="180">
        <f t="shared" si="29"/>
        <v>14705.7</v>
      </c>
      <c r="J86" s="206">
        <f t="shared" si="5"/>
        <v>99.902853260869577</v>
      </c>
    </row>
    <row r="87" spans="1:10" ht="35.1" customHeight="1" x14ac:dyDescent="0.25">
      <c r="A87" s="114" t="s">
        <v>266</v>
      </c>
      <c r="B87" s="159">
        <v>757</v>
      </c>
      <c r="C87" s="160" t="s">
        <v>26</v>
      </c>
      <c r="D87" s="160" t="s">
        <v>30</v>
      </c>
      <c r="E87" s="161" t="s">
        <v>267</v>
      </c>
      <c r="F87" s="162" t="s">
        <v>201</v>
      </c>
      <c r="G87" s="163">
        <f>G91+G88</f>
        <v>0</v>
      </c>
      <c r="H87" s="163">
        <f>H91+H88</f>
        <v>14720</v>
      </c>
      <c r="I87" s="163">
        <f>I91+I88</f>
        <v>14705.7</v>
      </c>
      <c r="J87" s="206">
        <f t="shared" si="5"/>
        <v>99.902853260869577</v>
      </c>
    </row>
    <row r="88" spans="1:10" ht="54" customHeight="1" x14ac:dyDescent="0.25">
      <c r="A88" s="114" t="s">
        <v>268</v>
      </c>
      <c r="B88" s="159">
        <v>757</v>
      </c>
      <c r="C88" s="160" t="s">
        <v>26</v>
      </c>
      <c r="D88" s="160" t="s">
        <v>30</v>
      </c>
      <c r="E88" s="161" t="s">
        <v>269</v>
      </c>
      <c r="F88" s="162" t="s">
        <v>201</v>
      </c>
      <c r="G88" s="163">
        <f t="shared" si="29"/>
        <v>0</v>
      </c>
      <c r="H88" s="163">
        <f t="shared" si="29"/>
        <v>13000</v>
      </c>
      <c r="I88" s="163">
        <f t="shared" si="29"/>
        <v>13000</v>
      </c>
      <c r="J88" s="206">
        <f t="shared" ref="J88:J145" si="31">I88/H88*100</f>
        <v>100</v>
      </c>
    </row>
    <row r="89" spans="1:10" ht="35.1" customHeight="1" x14ac:dyDescent="0.25">
      <c r="A89" s="164" t="s">
        <v>222</v>
      </c>
      <c r="B89" s="159">
        <v>757</v>
      </c>
      <c r="C89" s="160" t="s">
        <v>26</v>
      </c>
      <c r="D89" s="160" t="s">
        <v>30</v>
      </c>
      <c r="E89" s="161" t="s">
        <v>269</v>
      </c>
      <c r="F89" s="162">
        <v>200</v>
      </c>
      <c r="G89" s="163">
        <f t="shared" si="29"/>
        <v>0</v>
      </c>
      <c r="H89" s="163">
        <f t="shared" si="29"/>
        <v>13000</v>
      </c>
      <c r="I89" s="163">
        <f t="shared" si="29"/>
        <v>13000</v>
      </c>
      <c r="J89" s="206">
        <f t="shared" si="31"/>
        <v>100</v>
      </c>
    </row>
    <row r="90" spans="1:10" ht="35.1" customHeight="1" x14ac:dyDescent="0.25">
      <c r="A90" s="164" t="s">
        <v>223</v>
      </c>
      <c r="B90" s="159">
        <v>757</v>
      </c>
      <c r="C90" s="160" t="s">
        <v>26</v>
      </c>
      <c r="D90" s="160" t="s">
        <v>30</v>
      </c>
      <c r="E90" s="161" t="s">
        <v>269</v>
      </c>
      <c r="F90" s="162">
        <v>240</v>
      </c>
      <c r="G90" s="163">
        <v>0</v>
      </c>
      <c r="H90" s="163">
        <v>13000</v>
      </c>
      <c r="I90" s="195">
        <v>13000</v>
      </c>
      <c r="J90" s="206">
        <f t="shared" si="31"/>
        <v>100</v>
      </c>
    </row>
    <row r="91" spans="1:10" ht="35.1" customHeight="1" x14ac:dyDescent="0.25">
      <c r="A91" s="114" t="s">
        <v>270</v>
      </c>
      <c r="B91" s="159">
        <v>757</v>
      </c>
      <c r="C91" s="160" t="s">
        <v>26</v>
      </c>
      <c r="D91" s="160" t="s">
        <v>30</v>
      </c>
      <c r="E91" s="161" t="s">
        <v>271</v>
      </c>
      <c r="F91" s="162" t="s">
        <v>201</v>
      </c>
      <c r="G91" s="163">
        <f t="shared" si="29"/>
        <v>0</v>
      </c>
      <c r="H91" s="163">
        <f t="shared" si="29"/>
        <v>1720</v>
      </c>
      <c r="I91" s="163">
        <f t="shared" si="29"/>
        <v>1705.7</v>
      </c>
      <c r="J91" s="206">
        <f t="shared" si="31"/>
        <v>99.168604651162795</v>
      </c>
    </row>
    <row r="92" spans="1:10" ht="35.1" customHeight="1" x14ac:dyDescent="0.25">
      <c r="A92" s="164" t="s">
        <v>222</v>
      </c>
      <c r="B92" s="159">
        <v>757</v>
      </c>
      <c r="C92" s="160" t="s">
        <v>26</v>
      </c>
      <c r="D92" s="160" t="s">
        <v>30</v>
      </c>
      <c r="E92" s="161" t="s">
        <v>271</v>
      </c>
      <c r="F92" s="162">
        <v>200</v>
      </c>
      <c r="G92" s="163">
        <f t="shared" si="29"/>
        <v>0</v>
      </c>
      <c r="H92" s="163">
        <f t="shared" si="29"/>
        <v>1720</v>
      </c>
      <c r="I92" s="163">
        <f t="shared" si="29"/>
        <v>1705.7</v>
      </c>
      <c r="J92" s="206">
        <f t="shared" si="31"/>
        <v>99.168604651162795</v>
      </c>
    </row>
    <row r="93" spans="1:10" ht="35.1" customHeight="1" x14ac:dyDescent="0.25">
      <c r="A93" s="164" t="s">
        <v>223</v>
      </c>
      <c r="B93" s="159">
        <v>757</v>
      </c>
      <c r="C93" s="160" t="s">
        <v>26</v>
      </c>
      <c r="D93" s="160" t="s">
        <v>30</v>
      </c>
      <c r="E93" s="161" t="s">
        <v>271</v>
      </c>
      <c r="F93" s="162">
        <v>240</v>
      </c>
      <c r="G93" s="163">
        <v>0</v>
      </c>
      <c r="H93" s="163">
        <v>1720</v>
      </c>
      <c r="I93" s="209">
        <v>1705.7</v>
      </c>
      <c r="J93" s="207">
        <f t="shared" si="31"/>
        <v>99.168604651162795</v>
      </c>
    </row>
    <row r="94" spans="1:10" ht="20.100000000000001" customHeight="1" x14ac:dyDescent="0.25">
      <c r="A94" s="149" t="s">
        <v>3</v>
      </c>
      <c r="B94" s="174">
        <v>757</v>
      </c>
      <c r="C94" s="151" t="s">
        <v>27</v>
      </c>
      <c r="D94" s="151" t="s">
        <v>24</v>
      </c>
      <c r="E94" s="147" t="s">
        <v>200</v>
      </c>
      <c r="F94" s="147" t="s">
        <v>201</v>
      </c>
      <c r="G94" s="172">
        <f t="shared" ref="G94:I99" si="32">G95</f>
        <v>0</v>
      </c>
      <c r="H94" s="172">
        <f t="shared" si="32"/>
        <v>124253</v>
      </c>
      <c r="I94" s="172">
        <f t="shared" si="32"/>
        <v>124253</v>
      </c>
      <c r="J94" s="211">
        <f t="shared" si="31"/>
        <v>100</v>
      </c>
    </row>
    <row r="95" spans="1:10" ht="20.100000000000001" customHeight="1" x14ac:dyDescent="0.25">
      <c r="A95" s="149" t="s">
        <v>4</v>
      </c>
      <c r="B95" s="174">
        <v>757</v>
      </c>
      <c r="C95" s="151" t="s">
        <v>27</v>
      </c>
      <c r="D95" s="151" t="s">
        <v>31</v>
      </c>
      <c r="E95" s="147" t="s">
        <v>200</v>
      </c>
      <c r="F95" s="147" t="s">
        <v>201</v>
      </c>
      <c r="G95" s="172">
        <f t="shared" si="32"/>
        <v>0</v>
      </c>
      <c r="H95" s="172">
        <f t="shared" si="32"/>
        <v>124253</v>
      </c>
      <c r="I95" s="172">
        <f t="shared" si="32"/>
        <v>124253</v>
      </c>
      <c r="J95" s="211">
        <f t="shared" si="31"/>
        <v>100</v>
      </c>
    </row>
    <row r="96" spans="1:10" ht="50.25" customHeight="1" x14ac:dyDescent="0.25">
      <c r="A96" s="184" t="s">
        <v>354</v>
      </c>
      <c r="B96" s="154">
        <v>757</v>
      </c>
      <c r="C96" s="155" t="s">
        <v>27</v>
      </c>
      <c r="D96" s="155" t="s">
        <v>31</v>
      </c>
      <c r="E96" s="156" t="s">
        <v>272</v>
      </c>
      <c r="F96" s="157" t="s">
        <v>201</v>
      </c>
      <c r="G96" s="158">
        <f t="shared" si="32"/>
        <v>0</v>
      </c>
      <c r="H96" s="158">
        <f t="shared" si="32"/>
        <v>124253</v>
      </c>
      <c r="I96" s="158">
        <f t="shared" si="32"/>
        <v>124253</v>
      </c>
      <c r="J96" s="205">
        <f t="shared" si="31"/>
        <v>100</v>
      </c>
    </row>
    <row r="97" spans="1:10" ht="48.75" customHeight="1" x14ac:dyDescent="0.25">
      <c r="A97" s="186" t="s">
        <v>273</v>
      </c>
      <c r="B97" s="176">
        <v>757</v>
      </c>
      <c r="C97" s="177" t="s">
        <v>27</v>
      </c>
      <c r="D97" s="177" t="s">
        <v>31</v>
      </c>
      <c r="E97" s="178" t="s">
        <v>274</v>
      </c>
      <c r="F97" s="179" t="s">
        <v>201</v>
      </c>
      <c r="G97" s="180">
        <f t="shared" si="32"/>
        <v>0</v>
      </c>
      <c r="H97" s="180">
        <f t="shared" si="32"/>
        <v>124253</v>
      </c>
      <c r="I97" s="180">
        <f t="shared" si="32"/>
        <v>124253</v>
      </c>
      <c r="J97" s="206">
        <f t="shared" si="31"/>
        <v>100</v>
      </c>
    </row>
    <row r="98" spans="1:10" ht="54" customHeight="1" x14ac:dyDescent="0.25">
      <c r="A98" s="114" t="s">
        <v>275</v>
      </c>
      <c r="B98" s="159">
        <v>757</v>
      </c>
      <c r="C98" s="160" t="s">
        <v>27</v>
      </c>
      <c r="D98" s="160" t="s">
        <v>31</v>
      </c>
      <c r="E98" s="161" t="s">
        <v>276</v>
      </c>
      <c r="F98" s="162" t="s">
        <v>201</v>
      </c>
      <c r="G98" s="163">
        <f t="shared" si="32"/>
        <v>0</v>
      </c>
      <c r="H98" s="163">
        <f t="shared" si="32"/>
        <v>124253</v>
      </c>
      <c r="I98" s="163">
        <f t="shared" si="32"/>
        <v>124253</v>
      </c>
      <c r="J98" s="206">
        <f t="shared" si="31"/>
        <v>100</v>
      </c>
    </row>
    <row r="99" spans="1:10" ht="21" customHeight="1" x14ac:dyDescent="0.25">
      <c r="A99" s="114" t="s">
        <v>277</v>
      </c>
      <c r="B99" s="159">
        <v>757</v>
      </c>
      <c r="C99" s="160" t="s">
        <v>27</v>
      </c>
      <c r="D99" s="160" t="s">
        <v>31</v>
      </c>
      <c r="E99" s="161" t="s">
        <v>278</v>
      </c>
      <c r="F99" s="162" t="s">
        <v>201</v>
      </c>
      <c r="G99" s="163">
        <f t="shared" si="32"/>
        <v>0</v>
      </c>
      <c r="H99" s="163">
        <f t="shared" si="32"/>
        <v>124253</v>
      </c>
      <c r="I99" s="163">
        <f t="shared" si="32"/>
        <v>124253</v>
      </c>
      <c r="J99" s="206">
        <f t="shared" si="31"/>
        <v>100</v>
      </c>
    </row>
    <row r="100" spans="1:10" ht="35.1" customHeight="1" x14ac:dyDescent="0.25">
      <c r="A100" s="114" t="s">
        <v>222</v>
      </c>
      <c r="B100" s="159">
        <v>757</v>
      </c>
      <c r="C100" s="160" t="s">
        <v>27</v>
      </c>
      <c r="D100" s="160" t="s">
        <v>31</v>
      </c>
      <c r="E100" s="161" t="s">
        <v>278</v>
      </c>
      <c r="F100" s="162">
        <v>200</v>
      </c>
      <c r="G100" s="163">
        <f>G101</f>
        <v>0</v>
      </c>
      <c r="H100" s="163">
        <f>H101</f>
        <v>124253</v>
      </c>
      <c r="I100" s="163">
        <f>I101</f>
        <v>124253</v>
      </c>
      <c r="J100" s="206">
        <f t="shared" si="31"/>
        <v>100</v>
      </c>
    </row>
    <row r="101" spans="1:10" ht="35.1" customHeight="1" x14ac:dyDescent="0.25">
      <c r="A101" s="114" t="s">
        <v>223</v>
      </c>
      <c r="B101" s="159">
        <v>757</v>
      </c>
      <c r="C101" s="160" t="s">
        <v>27</v>
      </c>
      <c r="D101" s="160" t="s">
        <v>31</v>
      </c>
      <c r="E101" s="161" t="s">
        <v>278</v>
      </c>
      <c r="F101" s="162">
        <v>240</v>
      </c>
      <c r="G101" s="163">
        <v>0</v>
      </c>
      <c r="H101" s="165">
        <v>124253</v>
      </c>
      <c r="I101" s="209">
        <v>124253</v>
      </c>
      <c r="J101" s="207">
        <f t="shared" si="31"/>
        <v>100</v>
      </c>
    </row>
    <row r="102" spans="1:10" ht="35.1" hidden="1" customHeight="1" x14ac:dyDescent="0.25">
      <c r="A102" s="184" t="s">
        <v>279</v>
      </c>
      <c r="B102" s="154">
        <v>757</v>
      </c>
      <c r="C102" s="155" t="s">
        <v>27</v>
      </c>
      <c r="D102" s="155" t="s">
        <v>31</v>
      </c>
      <c r="E102" s="156" t="s">
        <v>280</v>
      </c>
      <c r="F102" s="157"/>
      <c r="G102" s="158"/>
      <c r="H102" s="173"/>
      <c r="I102" s="210"/>
      <c r="J102" s="207" t="e">
        <f t="shared" si="31"/>
        <v>#DIV/0!</v>
      </c>
    </row>
    <row r="103" spans="1:10" ht="90" hidden="1" customHeight="1" x14ac:dyDescent="0.25">
      <c r="A103" s="114" t="s">
        <v>281</v>
      </c>
      <c r="B103" s="159">
        <v>757</v>
      </c>
      <c r="C103" s="160" t="s">
        <v>27</v>
      </c>
      <c r="D103" s="160" t="s">
        <v>31</v>
      </c>
      <c r="E103" s="161" t="s">
        <v>282</v>
      </c>
      <c r="F103" s="162"/>
      <c r="G103" s="163"/>
      <c r="H103" s="165"/>
      <c r="I103" s="210"/>
      <c r="J103" s="207" t="e">
        <f t="shared" si="31"/>
        <v>#DIV/0!</v>
      </c>
    </row>
    <row r="104" spans="1:10" ht="35.1" hidden="1" customHeight="1" x14ac:dyDescent="0.25">
      <c r="A104" s="114" t="s">
        <v>222</v>
      </c>
      <c r="B104" s="159">
        <v>757</v>
      </c>
      <c r="C104" s="160" t="s">
        <v>27</v>
      </c>
      <c r="D104" s="160" t="s">
        <v>31</v>
      </c>
      <c r="E104" s="161" t="s">
        <v>282</v>
      </c>
      <c r="F104" s="162">
        <v>200</v>
      </c>
      <c r="G104" s="163"/>
      <c r="H104" s="165"/>
      <c r="I104" s="210"/>
      <c r="J104" s="207" t="e">
        <f t="shared" si="31"/>
        <v>#DIV/0!</v>
      </c>
    </row>
    <row r="105" spans="1:10" ht="35.1" hidden="1" customHeight="1" x14ac:dyDescent="0.25">
      <c r="A105" s="114" t="s">
        <v>223</v>
      </c>
      <c r="B105" s="159">
        <v>757</v>
      </c>
      <c r="C105" s="160" t="s">
        <v>27</v>
      </c>
      <c r="D105" s="160" t="s">
        <v>31</v>
      </c>
      <c r="E105" s="161" t="s">
        <v>283</v>
      </c>
      <c r="F105" s="162">
        <v>240</v>
      </c>
      <c r="G105" s="163"/>
      <c r="H105" s="165"/>
      <c r="I105" s="210"/>
      <c r="J105" s="207" t="e">
        <f t="shared" si="31"/>
        <v>#DIV/0!</v>
      </c>
    </row>
    <row r="106" spans="1:10" ht="35.1" hidden="1" customHeight="1" x14ac:dyDescent="0.25">
      <c r="A106" s="114" t="s">
        <v>284</v>
      </c>
      <c r="B106" s="159">
        <v>757</v>
      </c>
      <c r="C106" s="160" t="s">
        <v>27</v>
      </c>
      <c r="D106" s="160" t="s">
        <v>31</v>
      </c>
      <c r="E106" s="161" t="s">
        <v>285</v>
      </c>
      <c r="F106" s="160"/>
      <c r="G106" s="165"/>
      <c r="H106" s="165"/>
      <c r="I106" s="210"/>
      <c r="J106" s="207" t="e">
        <f t="shared" si="31"/>
        <v>#DIV/0!</v>
      </c>
    </row>
    <row r="107" spans="1:10" ht="90" hidden="1" customHeight="1" x14ac:dyDescent="0.25">
      <c r="A107" s="114" t="s">
        <v>281</v>
      </c>
      <c r="B107" s="159">
        <v>757</v>
      </c>
      <c r="C107" s="160" t="s">
        <v>27</v>
      </c>
      <c r="D107" s="160" t="s">
        <v>31</v>
      </c>
      <c r="E107" s="161" t="s">
        <v>286</v>
      </c>
      <c r="F107" s="160"/>
      <c r="G107" s="165"/>
      <c r="H107" s="165"/>
      <c r="I107" s="210"/>
      <c r="J107" s="207" t="e">
        <f t="shared" si="31"/>
        <v>#DIV/0!</v>
      </c>
    </row>
    <row r="108" spans="1:10" ht="35.1" hidden="1" customHeight="1" x14ac:dyDescent="0.25">
      <c r="A108" s="164" t="s">
        <v>222</v>
      </c>
      <c r="B108" s="159">
        <v>757</v>
      </c>
      <c r="C108" s="160" t="s">
        <v>27</v>
      </c>
      <c r="D108" s="160" t="s">
        <v>31</v>
      </c>
      <c r="E108" s="161" t="s">
        <v>287</v>
      </c>
      <c r="F108" s="160">
        <v>200</v>
      </c>
      <c r="G108" s="165"/>
      <c r="H108" s="165"/>
      <c r="I108" s="210"/>
      <c r="J108" s="207" t="e">
        <f t="shared" si="31"/>
        <v>#DIV/0!</v>
      </c>
    </row>
    <row r="109" spans="1:10" ht="35.1" hidden="1" customHeight="1" x14ac:dyDescent="0.25">
      <c r="A109" s="166" t="s">
        <v>223</v>
      </c>
      <c r="B109" s="167">
        <v>757</v>
      </c>
      <c r="C109" s="168" t="s">
        <v>27</v>
      </c>
      <c r="D109" s="168" t="s">
        <v>31</v>
      </c>
      <c r="E109" s="169" t="s">
        <v>288</v>
      </c>
      <c r="F109" s="168">
        <v>240</v>
      </c>
      <c r="G109" s="170"/>
      <c r="H109" s="170"/>
      <c r="I109" s="210"/>
      <c r="J109" s="207" t="e">
        <f t="shared" si="31"/>
        <v>#DIV/0!</v>
      </c>
    </row>
    <row r="110" spans="1:10" ht="20.100000000000001" hidden="1" customHeight="1" x14ac:dyDescent="0.25">
      <c r="A110" s="149" t="s">
        <v>5</v>
      </c>
      <c r="B110" s="174">
        <v>757</v>
      </c>
      <c r="C110" s="151" t="s">
        <v>27</v>
      </c>
      <c r="D110" s="151" t="s">
        <v>32</v>
      </c>
      <c r="E110" s="187"/>
      <c r="F110" s="188"/>
      <c r="G110" s="189"/>
      <c r="H110" s="189"/>
      <c r="I110" s="210"/>
      <c r="J110" s="207" t="e">
        <f t="shared" si="31"/>
        <v>#DIV/0!</v>
      </c>
    </row>
    <row r="111" spans="1:10" ht="35.1" hidden="1" customHeight="1" x14ac:dyDescent="0.25">
      <c r="A111" s="153" t="s">
        <v>289</v>
      </c>
      <c r="B111" s="154">
        <v>757</v>
      </c>
      <c r="C111" s="155" t="s">
        <v>27</v>
      </c>
      <c r="D111" s="155" t="s">
        <v>32</v>
      </c>
      <c r="E111" s="156" t="s">
        <v>290</v>
      </c>
      <c r="F111" s="155"/>
      <c r="G111" s="173"/>
      <c r="H111" s="173"/>
      <c r="I111" s="210"/>
      <c r="J111" s="207" t="e">
        <f t="shared" si="31"/>
        <v>#DIV/0!</v>
      </c>
    </row>
    <row r="112" spans="1:10" ht="20.100000000000001" hidden="1" customHeight="1" x14ac:dyDescent="0.25">
      <c r="A112" s="164" t="s">
        <v>291</v>
      </c>
      <c r="B112" s="159">
        <v>757</v>
      </c>
      <c r="C112" s="160" t="s">
        <v>27</v>
      </c>
      <c r="D112" s="160" t="s">
        <v>32</v>
      </c>
      <c r="E112" s="161" t="s">
        <v>292</v>
      </c>
      <c r="F112" s="162"/>
      <c r="G112" s="163"/>
      <c r="H112" s="165"/>
      <c r="I112" s="210"/>
      <c r="J112" s="207" t="e">
        <f t="shared" si="31"/>
        <v>#DIV/0!</v>
      </c>
    </row>
    <row r="113" spans="1:10" ht="35.1" hidden="1" customHeight="1" x14ac:dyDescent="0.25">
      <c r="A113" s="164" t="s">
        <v>222</v>
      </c>
      <c r="B113" s="159">
        <v>757</v>
      </c>
      <c r="C113" s="160" t="s">
        <v>27</v>
      </c>
      <c r="D113" s="160" t="s">
        <v>32</v>
      </c>
      <c r="E113" s="161" t="s">
        <v>293</v>
      </c>
      <c r="F113" s="162">
        <v>200</v>
      </c>
      <c r="G113" s="163"/>
      <c r="H113" s="165"/>
      <c r="I113" s="210"/>
      <c r="J113" s="207" t="e">
        <f t="shared" si="31"/>
        <v>#DIV/0!</v>
      </c>
    </row>
    <row r="114" spans="1:10" ht="35.1" hidden="1" customHeight="1" x14ac:dyDescent="0.25">
      <c r="A114" s="166" t="s">
        <v>223</v>
      </c>
      <c r="B114" s="167">
        <v>757</v>
      </c>
      <c r="C114" s="168" t="s">
        <v>27</v>
      </c>
      <c r="D114" s="168" t="s">
        <v>32</v>
      </c>
      <c r="E114" s="169" t="s">
        <v>294</v>
      </c>
      <c r="F114" s="181">
        <v>240</v>
      </c>
      <c r="G114" s="182"/>
      <c r="H114" s="170"/>
      <c r="I114" s="210"/>
      <c r="J114" s="207" t="e">
        <f t="shared" si="31"/>
        <v>#DIV/0!</v>
      </c>
    </row>
    <row r="115" spans="1:10" ht="20.100000000000001" hidden="1" customHeight="1" x14ac:dyDescent="0.25">
      <c r="A115" s="190"/>
      <c r="B115" s="150"/>
      <c r="C115" s="188"/>
      <c r="D115" s="188"/>
      <c r="E115" s="187"/>
      <c r="F115" s="191"/>
      <c r="G115" s="192"/>
      <c r="H115" s="189"/>
      <c r="I115" s="210"/>
      <c r="J115" s="207" t="e">
        <f t="shared" si="31"/>
        <v>#DIV/0!</v>
      </c>
    </row>
    <row r="116" spans="1:10" ht="20.100000000000001" customHeight="1" x14ac:dyDescent="0.25">
      <c r="A116" s="149" t="s">
        <v>6</v>
      </c>
      <c r="B116" s="174">
        <v>757</v>
      </c>
      <c r="C116" s="151" t="s">
        <v>33</v>
      </c>
      <c r="D116" s="151" t="s">
        <v>24</v>
      </c>
      <c r="E116" s="147" t="s">
        <v>200</v>
      </c>
      <c r="F116" s="147" t="s">
        <v>201</v>
      </c>
      <c r="G116" s="172">
        <f>G117+G129+G137</f>
        <v>345642.6</v>
      </c>
      <c r="H116" s="172">
        <f t="shared" ref="H116:I116" si="33">H117+H129+H137</f>
        <v>938142.6</v>
      </c>
      <c r="I116" s="172">
        <f t="shared" si="33"/>
        <v>897974.45</v>
      </c>
      <c r="J116" s="211">
        <f t="shared" si="31"/>
        <v>95.718332159737756</v>
      </c>
    </row>
    <row r="117" spans="1:10" ht="20.100000000000001" hidden="1" customHeight="1" x14ac:dyDescent="0.25">
      <c r="A117" s="149" t="s">
        <v>18</v>
      </c>
      <c r="B117" s="174">
        <v>757</v>
      </c>
      <c r="C117" s="151" t="s">
        <v>33</v>
      </c>
      <c r="D117" s="151" t="s">
        <v>23</v>
      </c>
      <c r="E117" s="147" t="s">
        <v>200</v>
      </c>
      <c r="F117" s="147" t="s">
        <v>201</v>
      </c>
      <c r="G117" s="152">
        <f>G122</f>
        <v>0</v>
      </c>
      <c r="H117" s="152">
        <f>H122</f>
        <v>0</v>
      </c>
      <c r="I117" s="152">
        <f>I122</f>
        <v>0</v>
      </c>
      <c r="J117" s="211" t="e">
        <f t="shared" si="31"/>
        <v>#DIV/0!</v>
      </c>
    </row>
    <row r="118" spans="1:10" ht="20.100000000000001" hidden="1" customHeight="1" x14ac:dyDescent="0.25">
      <c r="A118" s="153" t="s">
        <v>295</v>
      </c>
      <c r="B118" s="154">
        <v>757</v>
      </c>
      <c r="C118" s="155" t="s">
        <v>33</v>
      </c>
      <c r="D118" s="155" t="s">
        <v>23</v>
      </c>
      <c r="E118" s="147" t="s">
        <v>200</v>
      </c>
      <c r="F118" s="147" t="s">
        <v>201</v>
      </c>
      <c r="G118" s="173"/>
      <c r="H118" s="173"/>
      <c r="I118" s="173"/>
      <c r="J118" s="207" t="e">
        <f t="shared" si="31"/>
        <v>#DIV/0!</v>
      </c>
    </row>
    <row r="119" spans="1:10" ht="90" hidden="1" customHeight="1" x14ac:dyDescent="0.25">
      <c r="A119" s="164" t="s">
        <v>296</v>
      </c>
      <c r="B119" s="159">
        <v>757</v>
      </c>
      <c r="C119" s="160" t="s">
        <v>33</v>
      </c>
      <c r="D119" s="160" t="s">
        <v>23</v>
      </c>
      <c r="E119" s="147" t="s">
        <v>200</v>
      </c>
      <c r="F119" s="147" t="s">
        <v>201</v>
      </c>
      <c r="G119" s="165"/>
      <c r="H119" s="165"/>
      <c r="I119" s="165"/>
      <c r="J119" s="207" t="e">
        <f t="shared" si="31"/>
        <v>#DIV/0!</v>
      </c>
    </row>
    <row r="120" spans="1:10" ht="35.1" hidden="1" customHeight="1" x14ac:dyDescent="0.25">
      <c r="A120" s="164" t="s">
        <v>222</v>
      </c>
      <c r="B120" s="159">
        <v>757</v>
      </c>
      <c r="C120" s="160" t="s">
        <v>33</v>
      </c>
      <c r="D120" s="160" t="s">
        <v>23</v>
      </c>
      <c r="E120" s="147" t="s">
        <v>200</v>
      </c>
      <c r="F120" s="147" t="s">
        <v>201</v>
      </c>
      <c r="G120" s="163"/>
      <c r="H120" s="165"/>
      <c r="I120" s="165"/>
      <c r="J120" s="207" t="e">
        <f t="shared" si="31"/>
        <v>#DIV/0!</v>
      </c>
    </row>
    <row r="121" spans="1:10" ht="35.1" hidden="1" customHeight="1" x14ac:dyDescent="0.25">
      <c r="A121" s="164" t="s">
        <v>223</v>
      </c>
      <c r="B121" s="159">
        <v>757</v>
      </c>
      <c r="C121" s="160" t="s">
        <v>33</v>
      </c>
      <c r="D121" s="160" t="s">
        <v>23</v>
      </c>
      <c r="E121" s="147" t="s">
        <v>200</v>
      </c>
      <c r="F121" s="147" t="s">
        <v>201</v>
      </c>
      <c r="G121" s="163"/>
      <c r="H121" s="165"/>
      <c r="I121" s="165"/>
      <c r="J121" s="207" t="e">
        <f t="shared" si="31"/>
        <v>#DIV/0!</v>
      </c>
    </row>
    <row r="122" spans="1:10" ht="35.1" hidden="1" customHeight="1" x14ac:dyDescent="0.25">
      <c r="A122" s="164" t="s">
        <v>297</v>
      </c>
      <c r="B122" s="160">
        <v>757</v>
      </c>
      <c r="C122" s="160" t="s">
        <v>33</v>
      </c>
      <c r="D122" s="160" t="s">
        <v>23</v>
      </c>
      <c r="E122" s="160" t="s">
        <v>298</v>
      </c>
      <c r="F122" s="160" t="s">
        <v>201</v>
      </c>
      <c r="G122" s="165">
        <f t="shared" ref="G122:I124" si="34">G123</f>
        <v>0</v>
      </c>
      <c r="H122" s="165">
        <f t="shared" si="34"/>
        <v>0</v>
      </c>
      <c r="I122" s="165">
        <f t="shared" si="34"/>
        <v>0</v>
      </c>
      <c r="J122" s="205" t="e">
        <f t="shared" si="31"/>
        <v>#DIV/0!</v>
      </c>
    </row>
    <row r="123" spans="1:10" ht="20.100000000000001" hidden="1" customHeight="1" x14ac:dyDescent="0.25">
      <c r="A123" s="164" t="s">
        <v>299</v>
      </c>
      <c r="B123" s="159">
        <v>757</v>
      </c>
      <c r="C123" s="160" t="s">
        <v>33</v>
      </c>
      <c r="D123" s="160" t="s">
        <v>23</v>
      </c>
      <c r="E123" s="160" t="s">
        <v>300</v>
      </c>
      <c r="F123" s="160" t="s">
        <v>201</v>
      </c>
      <c r="G123" s="165">
        <f t="shared" si="34"/>
        <v>0</v>
      </c>
      <c r="H123" s="165">
        <f t="shared" si="34"/>
        <v>0</v>
      </c>
      <c r="I123" s="165">
        <f t="shared" si="34"/>
        <v>0</v>
      </c>
      <c r="J123" s="206" t="e">
        <f t="shared" si="31"/>
        <v>#DIV/0!</v>
      </c>
    </row>
    <row r="124" spans="1:10" ht="35.1" hidden="1" customHeight="1" x14ac:dyDescent="0.25">
      <c r="A124" s="164" t="s">
        <v>222</v>
      </c>
      <c r="B124" s="159">
        <v>757</v>
      </c>
      <c r="C124" s="160" t="s">
        <v>33</v>
      </c>
      <c r="D124" s="162" t="s">
        <v>23</v>
      </c>
      <c r="E124" s="160" t="s">
        <v>300</v>
      </c>
      <c r="F124" s="162" t="s">
        <v>242</v>
      </c>
      <c r="G124" s="163">
        <f t="shared" si="34"/>
        <v>0</v>
      </c>
      <c r="H124" s="163">
        <f t="shared" si="34"/>
        <v>0</v>
      </c>
      <c r="I124" s="163">
        <f t="shared" si="34"/>
        <v>0</v>
      </c>
      <c r="J124" s="206" t="e">
        <f t="shared" si="31"/>
        <v>#DIV/0!</v>
      </c>
    </row>
    <row r="125" spans="1:10" ht="35.1" hidden="1" customHeight="1" x14ac:dyDescent="0.25">
      <c r="A125" s="164" t="s">
        <v>223</v>
      </c>
      <c r="B125" s="159">
        <v>757</v>
      </c>
      <c r="C125" s="160" t="s">
        <v>33</v>
      </c>
      <c r="D125" s="162" t="s">
        <v>23</v>
      </c>
      <c r="E125" s="160" t="s">
        <v>300</v>
      </c>
      <c r="F125" s="162" t="s">
        <v>243</v>
      </c>
      <c r="G125" s="163"/>
      <c r="H125" s="165"/>
      <c r="I125" s="209"/>
      <c r="J125" s="207" t="e">
        <f t="shared" si="31"/>
        <v>#DIV/0!</v>
      </c>
    </row>
    <row r="126" spans="1:10" ht="35.1" hidden="1" customHeight="1" x14ac:dyDescent="0.25">
      <c r="A126" s="114" t="s">
        <v>301</v>
      </c>
      <c r="B126" s="159">
        <v>757</v>
      </c>
      <c r="C126" s="160" t="s">
        <v>33</v>
      </c>
      <c r="D126" s="160" t="s">
        <v>23</v>
      </c>
      <c r="E126" s="160"/>
      <c r="F126" s="160"/>
      <c r="G126" s="165"/>
      <c r="H126" s="165"/>
      <c r="I126" s="210"/>
      <c r="J126" s="207" t="e">
        <f t="shared" si="31"/>
        <v>#DIV/0!</v>
      </c>
    </row>
    <row r="127" spans="1:10" ht="35.1" hidden="1" customHeight="1" x14ac:dyDescent="0.25">
      <c r="A127" s="164" t="s">
        <v>222</v>
      </c>
      <c r="B127" s="159">
        <v>757</v>
      </c>
      <c r="C127" s="160" t="s">
        <v>33</v>
      </c>
      <c r="D127" s="162" t="s">
        <v>23</v>
      </c>
      <c r="E127" s="162"/>
      <c r="F127" s="162"/>
      <c r="G127" s="163"/>
      <c r="H127" s="165"/>
      <c r="I127" s="210"/>
      <c r="J127" s="207" t="e">
        <f t="shared" si="31"/>
        <v>#DIV/0!</v>
      </c>
    </row>
    <row r="128" spans="1:10" ht="35.1" hidden="1" customHeight="1" x14ac:dyDescent="0.25">
      <c r="A128" s="164" t="s">
        <v>223</v>
      </c>
      <c r="B128" s="159">
        <v>757</v>
      </c>
      <c r="C128" s="160" t="s">
        <v>33</v>
      </c>
      <c r="D128" s="162" t="s">
        <v>23</v>
      </c>
      <c r="E128" s="162"/>
      <c r="F128" s="162"/>
      <c r="G128" s="163"/>
      <c r="H128" s="165"/>
      <c r="I128" s="210"/>
      <c r="J128" s="207" t="e">
        <f t="shared" si="31"/>
        <v>#DIV/0!</v>
      </c>
    </row>
    <row r="129" spans="1:10" ht="20.100000000000001" hidden="1" customHeight="1" x14ac:dyDescent="0.25">
      <c r="A129" s="149" t="s">
        <v>7</v>
      </c>
      <c r="B129" s="174">
        <v>757</v>
      </c>
      <c r="C129" s="151" t="s">
        <v>33</v>
      </c>
      <c r="D129" s="151" t="s">
        <v>25</v>
      </c>
      <c r="E129" s="147" t="s">
        <v>200</v>
      </c>
      <c r="F129" s="147" t="s">
        <v>201</v>
      </c>
      <c r="G129" s="192"/>
      <c r="H129" s="172"/>
      <c r="I129" s="210"/>
      <c r="J129" s="207" t="e">
        <f t="shared" si="31"/>
        <v>#DIV/0!</v>
      </c>
    </row>
    <row r="130" spans="1:10" ht="20.100000000000001" hidden="1" customHeight="1" x14ac:dyDescent="0.25">
      <c r="A130" s="153" t="s">
        <v>302</v>
      </c>
      <c r="B130" s="154">
        <v>757</v>
      </c>
      <c r="C130" s="155" t="s">
        <v>33</v>
      </c>
      <c r="D130" s="155" t="s">
        <v>25</v>
      </c>
      <c r="E130" s="147" t="s">
        <v>200</v>
      </c>
      <c r="F130" s="147" t="s">
        <v>201</v>
      </c>
      <c r="G130" s="158"/>
      <c r="H130" s="173"/>
      <c r="I130" s="210"/>
      <c r="J130" s="207" t="e">
        <f t="shared" si="31"/>
        <v>#DIV/0!</v>
      </c>
    </row>
    <row r="131" spans="1:10" ht="90" hidden="1" customHeight="1" x14ac:dyDescent="0.25">
      <c r="A131" s="164" t="s">
        <v>296</v>
      </c>
      <c r="B131" s="159">
        <v>757</v>
      </c>
      <c r="C131" s="160" t="s">
        <v>33</v>
      </c>
      <c r="D131" s="160" t="s">
        <v>25</v>
      </c>
      <c r="E131" s="147" t="s">
        <v>200</v>
      </c>
      <c r="F131" s="147" t="s">
        <v>201</v>
      </c>
      <c r="G131" s="165"/>
      <c r="H131" s="165"/>
      <c r="I131" s="210"/>
      <c r="J131" s="207" t="e">
        <f t="shared" si="31"/>
        <v>#DIV/0!</v>
      </c>
    </row>
    <row r="132" spans="1:10" ht="35.1" hidden="1" customHeight="1" x14ac:dyDescent="0.25">
      <c r="A132" s="164" t="s">
        <v>222</v>
      </c>
      <c r="B132" s="159">
        <v>757</v>
      </c>
      <c r="C132" s="160" t="s">
        <v>33</v>
      </c>
      <c r="D132" s="160" t="s">
        <v>25</v>
      </c>
      <c r="E132" s="147" t="s">
        <v>200</v>
      </c>
      <c r="F132" s="147" t="s">
        <v>201</v>
      </c>
      <c r="G132" s="163"/>
      <c r="H132" s="165"/>
      <c r="I132" s="210"/>
      <c r="J132" s="207" t="e">
        <f t="shared" si="31"/>
        <v>#DIV/0!</v>
      </c>
    </row>
    <row r="133" spans="1:10" ht="35.1" hidden="1" customHeight="1" x14ac:dyDescent="0.25">
      <c r="A133" s="164" t="s">
        <v>223</v>
      </c>
      <c r="B133" s="159">
        <v>757</v>
      </c>
      <c r="C133" s="160" t="s">
        <v>33</v>
      </c>
      <c r="D133" s="160" t="s">
        <v>25</v>
      </c>
      <c r="E133" s="147" t="s">
        <v>200</v>
      </c>
      <c r="F133" s="147" t="s">
        <v>201</v>
      </c>
      <c r="G133" s="163"/>
      <c r="H133" s="165"/>
      <c r="I133" s="210"/>
      <c r="J133" s="207" t="e">
        <f t="shared" si="31"/>
        <v>#DIV/0!</v>
      </c>
    </row>
    <row r="134" spans="1:10" ht="35.1" hidden="1" customHeight="1" x14ac:dyDescent="0.25">
      <c r="A134" s="164" t="s">
        <v>303</v>
      </c>
      <c r="B134" s="159">
        <v>757</v>
      </c>
      <c r="C134" s="160" t="s">
        <v>33</v>
      </c>
      <c r="D134" s="160" t="s">
        <v>25</v>
      </c>
      <c r="E134" s="147" t="s">
        <v>200</v>
      </c>
      <c r="F134" s="147" t="s">
        <v>201</v>
      </c>
      <c r="G134" s="165"/>
      <c r="H134" s="165"/>
      <c r="I134" s="210"/>
      <c r="J134" s="207" t="e">
        <f t="shared" si="31"/>
        <v>#DIV/0!</v>
      </c>
    </row>
    <row r="135" spans="1:10" ht="35.1" hidden="1" customHeight="1" x14ac:dyDescent="0.25">
      <c r="A135" s="164" t="s">
        <v>222</v>
      </c>
      <c r="B135" s="159">
        <v>757</v>
      </c>
      <c r="C135" s="160" t="s">
        <v>33</v>
      </c>
      <c r="D135" s="160" t="s">
        <v>25</v>
      </c>
      <c r="E135" s="147" t="s">
        <v>200</v>
      </c>
      <c r="F135" s="147" t="s">
        <v>201</v>
      </c>
      <c r="G135" s="163"/>
      <c r="H135" s="165"/>
      <c r="I135" s="210"/>
      <c r="J135" s="207" t="e">
        <f t="shared" si="31"/>
        <v>#DIV/0!</v>
      </c>
    </row>
    <row r="136" spans="1:10" ht="35.1" hidden="1" customHeight="1" x14ac:dyDescent="0.25">
      <c r="A136" s="166" t="s">
        <v>223</v>
      </c>
      <c r="B136" s="167">
        <v>757</v>
      </c>
      <c r="C136" s="168" t="s">
        <v>33</v>
      </c>
      <c r="D136" s="168" t="s">
        <v>25</v>
      </c>
      <c r="E136" s="147" t="s">
        <v>200</v>
      </c>
      <c r="F136" s="147" t="s">
        <v>201</v>
      </c>
      <c r="G136" s="182"/>
      <c r="H136" s="170"/>
      <c r="I136" s="210"/>
      <c r="J136" s="207" t="e">
        <f t="shared" si="31"/>
        <v>#DIV/0!</v>
      </c>
    </row>
    <row r="137" spans="1:10" ht="20.100000000000001" customHeight="1" x14ac:dyDescent="0.25">
      <c r="A137" s="149" t="s">
        <v>8</v>
      </c>
      <c r="B137" s="174">
        <v>757</v>
      </c>
      <c r="C137" s="151" t="s">
        <v>33</v>
      </c>
      <c r="D137" s="151" t="s">
        <v>26</v>
      </c>
      <c r="E137" s="147" t="s">
        <v>200</v>
      </c>
      <c r="F137" s="147" t="s">
        <v>201</v>
      </c>
      <c r="G137" s="152">
        <f>G156+G143+G138</f>
        <v>345642.6</v>
      </c>
      <c r="H137" s="152">
        <f>H156+H143+H138+H152</f>
        <v>938142.6</v>
      </c>
      <c r="I137" s="152">
        <f>I156+I143+I138+I152</f>
        <v>897974.45</v>
      </c>
      <c r="J137" s="211">
        <f t="shared" si="31"/>
        <v>95.718332159737756</v>
      </c>
    </row>
    <row r="138" spans="1:10" ht="50.1" customHeight="1" x14ac:dyDescent="0.25">
      <c r="A138" s="175" t="s">
        <v>355</v>
      </c>
      <c r="B138" s="159">
        <v>757</v>
      </c>
      <c r="C138" s="160" t="s">
        <v>33</v>
      </c>
      <c r="D138" s="160" t="s">
        <v>26</v>
      </c>
      <c r="E138" s="178" t="s">
        <v>259</v>
      </c>
      <c r="F138" s="177" t="s">
        <v>201</v>
      </c>
      <c r="G138" s="183">
        <f>G139</f>
        <v>0</v>
      </c>
      <c r="H138" s="183">
        <f>H139</f>
        <v>180000</v>
      </c>
      <c r="I138" s="183">
        <f>I139</f>
        <v>180000</v>
      </c>
      <c r="J138" s="205">
        <f t="shared" si="31"/>
        <v>100</v>
      </c>
    </row>
    <row r="139" spans="1:10" ht="35.1" customHeight="1" x14ac:dyDescent="0.25">
      <c r="A139" s="164" t="s">
        <v>260</v>
      </c>
      <c r="B139" s="159">
        <v>757</v>
      </c>
      <c r="C139" s="160" t="s">
        <v>33</v>
      </c>
      <c r="D139" s="160" t="s">
        <v>26</v>
      </c>
      <c r="E139" s="161" t="s">
        <v>261</v>
      </c>
      <c r="F139" s="160" t="s">
        <v>201</v>
      </c>
      <c r="G139" s="165">
        <f t="shared" ref="G139:I141" si="35">G140</f>
        <v>0</v>
      </c>
      <c r="H139" s="165">
        <f t="shared" si="35"/>
        <v>180000</v>
      </c>
      <c r="I139" s="165">
        <f t="shared" si="35"/>
        <v>180000</v>
      </c>
      <c r="J139" s="206">
        <f t="shared" si="31"/>
        <v>100</v>
      </c>
    </row>
    <row r="140" spans="1:10" ht="20.100000000000001" customHeight="1" x14ac:dyDescent="0.25">
      <c r="A140" s="164" t="s">
        <v>262</v>
      </c>
      <c r="B140" s="159">
        <v>757</v>
      </c>
      <c r="C140" s="160" t="s">
        <v>33</v>
      </c>
      <c r="D140" s="160" t="s">
        <v>26</v>
      </c>
      <c r="E140" s="161" t="s">
        <v>263</v>
      </c>
      <c r="F140" s="160" t="s">
        <v>201</v>
      </c>
      <c r="G140" s="165">
        <f t="shared" si="35"/>
        <v>0</v>
      </c>
      <c r="H140" s="165">
        <f t="shared" si="35"/>
        <v>180000</v>
      </c>
      <c r="I140" s="165">
        <f t="shared" si="35"/>
        <v>180000</v>
      </c>
      <c r="J140" s="206">
        <f t="shared" si="31"/>
        <v>100</v>
      </c>
    </row>
    <row r="141" spans="1:10" ht="35.1" customHeight="1" x14ac:dyDescent="0.25">
      <c r="A141" s="164" t="s">
        <v>222</v>
      </c>
      <c r="B141" s="159">
        <v>757</v>
      </c>
      <c r="C141" s="160" t="s">
        <v>33</v>
      </c>
      <c r="D141" s="160" t="s">
        <v>26</v>
      </c>
      <c r="E141" s="161" t="s">
        <v>263</v>
      </c>
      <c r="F141" s="160" t="s">
        <v>242</v>
      </c>
      <c r="G141" s="165">
        <f t="shared" si="35"/>
        <v>0</v>
      </c>
      <c r="H141" s="165">
        <f t="shared" si="35"/>
        <v>180000</v>
      </c>
      <c r="I141" s="165">
        <f t="shared" si="35"/>
        <v>180000</v>
      </c>
      <c r="J141" s="206">
        <f t="shared" si="31"/>
        <v>100</v>
      </c>
    </row>
    <row r="142" spans="1:10" ht="35.1" customHeight="1" x14ac:dyDescent="0.25">
      <c r="A142" s="164" t="s">
        <v>223</v>
      </c>
      <c r="B142" s="159">
        <v>757</v>
      </c>
      <c r="C142" s="160" t="s">
        <v>33</v>
      </c>
      <c r="D142" s="160" t="s">
        <v>26</v>
      </c>
      <c r="E142" s="161" t="s">
        <v>263</v>
      </c>
      <c r="F142" s="160" t="s">
        <v>243</v>
      </c>
      <c r="G142" s="165">
        <v>0</v>
      </c>
      <c r="H142" s="165">
        <v>180000</v>
      </c>
      <c r="I142" s="195">
        <v>180000</v>
      </c>
      <c r="J142" s="206">
        <f t="shared" si="31"/>
        <v>100</v>
      </c>
    </row>
    <row r="143" spans="1:10" ht="51" customHeight="1" x14ac:dyDescent="0.25">
      <c r="A143" s="164" t="s">
        <v>356</v>
      </c>
      <c r="B143" s="159">
        <v>757</v>
      </c>
      <c r="C143" s="160" t="s">
        <v>33</v>
      </c>
      <c r="D143" s="160" t="s">
        <v>26</v>
      </c>
      <c r="E143" s="161" t="s">
        <v>304</v>
      </c>
      <c r="F143" s="160" t="s">
        <v>201</v>
      </c>
      <c r="G143" s="165">
        <f>G144+G148</f>
        <v>0</v>
      </c>
      <c r="H143" s="165">
        <f>H144+H148</f>
        <v>34100</v>
      </c>
      <c r="I143" s="165">
        <f>I144+I148</f>
        <v>34100</v>
      </c>
      <c r="J143" s="206">
        <f t="shared" si="31"/>
        <v>100</v>
      </c>
    </row>
    <row r="144" spans="1:10" ht="33" customHeight="1" x14ac:dyDescent="0.25">
      <c r="A144" s="164" t="s">
        <v>357</v>
      </c>
      <c r="B144" s="159">
        <v>757</v>
      </c>
      <c r="C144" s="160" t="s">
        <v>33</v>
      </c>
      <c r="D144" s="160" t="s">
        <v>26</v>
      </c>
      <c r="E144" s="161" t="s">
        <v>365</v>
      </c>
      <c r="F144" s="160" t="s">
        <v>201</v>
      </c>
      <c r="G144" s="165">
        <f t="shared" ref="G144:I146" si="36">G145</f>
        <v>0</v>
      </c>
      <c r="H144" s="165">
        <f t="shared" si="36"/>
        <v>21400</v>
      </c>
      <c r="I144" s="165">
        <f t="shared" si="36"/>
        <v>21400</v>
      </c>
      <c r="J144" s="206">
        <f t="shared" si="31"/>
        <v>100</v>
      </c>
    </row>
    <row r="145" spans="1:10" ht="20.100000000000001" customHeight="1" x14ac:dyDescent="0.25">
      <c r="A145" s="164" t="s">
        <v>306</v>
      </c>
      <c r="B145" s="159">
        <v>757</v>
      </c>
      <c r="C145" s="160" t="s">
        <v>33</v>
      </c>
      <c r="D145" s="160" t="s">
        <v>26</v>
      </c>
      <c r="E145" s="161" t="s">
        <v>359</v>
      </c>
      <c r="F145" s="160" t="s">
        <v>201</v>
      </c>
      <c r="G145" s="165">
        <f t="shared" si="36"/>
        <v>0</v>
      </c>
      <c r="H145" s="165">
        <f t="shared" si="36"/>
        <v>21400</v>
      </c>
      <c r="I145" s="165">
        <f t="shared" si="36"/>
        <v>21400</v>
      </c>
      <c r="J145" s="206">
        <f t="shared" si="31"/>
        <v>100</v>
      </c>
    </row>
    <row r="146" spans="1:10" ht="35.1" customHeight="1" x14ac:dyDescent="0.25">
      <c r="A146" s="164" t="s">
        <v>222</v>
      </c>
      <c r="B146" s="159">
        <v>757</v>
      </c>
      <c r="C146" s="160" t="s">
        <v>33</v>
      </c>
      <c r="D146" s="160" t="s">
        <v>26</v>
      </c>
      <c r="E146" s="161" t="s">
        <v>359</v>
      </c>
      <c r="F146" s="160" t="s">
        <v>242</v>
      </c>
      <c r="G146" s="165">
        <f t="shared" si="36"/>
        <v>0</v>
      </c>
      <c r="H146" s="165">
        <f t="shared" si="36"/>
        <v>21400</v>
      </c>
      <c r="I146" s="165">
        <f t="shared" si="36"/>
        <v>21400</v>
      </c>
      <c r="J146" s="206">
        <f t="shared" ref="J146:J192" si="37">I146/H146*100</f>
        <v>100</v>
      </c>
    </row>
    <row r="147" spans="1:10" ht="35.1" customHeight="1" x14ac:dyDescent="0.25">
      <c r="A147" s="164" t="s">
        <v>223</v>
      </c>
      <c r="B147" s="159">
        <v>757</v>
      </c>
      <c r="C147" s="160" t="s">
        <v>33</v>
      </c>
      <c r="D147" s="160" t="s">
        <v>26</v>
      </c>
      <c r="E147" s="161" t="s">
        <v>359</v>
      </c>
      <c r="F147" s="160" t="s">
        <v>243</v>
      </c>
      <c r="G147" s="165">
        <v>0</v>
      </c>
      <c r="H147" s="165">
        <v>21400</v>
      </c>
      <c r="I147" s="195">
        <v>21400</v>
      </c>
      <c r="J147" s="206">
        <f t="shared" si="37"/>
        <v>100</v>
      </c>
    </row>
    <row r="148" spans="1:10" ht="35.1" customHeight="1" x14ac:dyDescent="0.25">
      <c r="A148" s="164" t="s">
        <v>307</v>
      </c>
      <c r="B148" s="159">
        <v>757</v>
      </c>
      <c r="C148" s="160" t="s">
        <v>33</v>
      </c>
      <c r="D148" s="160" t="s">
        <v>26</v>
      </c>
      <c r="E148" s="161" t="s">
        <v>305</v>
      </c>
      <c r="F148" s="160" t="s">
        <v>201</v>
      </c>
      <c r="G148" s="165">
        <f t="shared" ref="G148:I150" si="38">G149</f>
        <v>0</v>
      </c>
      <c r="H148" s="165">
        <f t="shared" si="38"/>
        <v>12700</v>
      </c>
      <c r="I148" s="165">
        <f t="shared" si="38"/>
        <v>12700</v>
      </c>
      <c r="J148" s="206">
        <f t="shared" si="37"/>
        <v>100</v>
      </c>
    </row>
    <row r="149" spans="1:10" ht="20.100000000000001" customHeight="1" x14ac:dyDescent="0.25">
      <c r="A149" s="164" t="s">
        <v>306</v>
      </c>
      <c r="B149" s="159">
        <v>757</v>
      </c>
      <c r="C149" s="160" t="s">
        <v>33</v>
      </c>
      <c r="D149" s="160" t="s">
        <v>26</v>
      </c>
      <c r="E149" s="161" t="s">
        <v>358</v>
      </c>
      <c r="F149" s="160" t="s">
        <v>201</v>
      </c>
      <c r="G149" s="165">
        <f t="shared" si="38"/>
        <v>0</v>
      </c>
      <c r="H149" s="165">
        <f t="shared" si="38"/>
        <v>12700</v>
      </c>
      <c r="I149" s="165">
        <f t="shared" si="38"/>
        <v>12700</v>
      </c>
      <c r="J149" s="206">
        <f t="shared" si="37"/>
        <v>100</v>
      </c>
    </row>
    <row r="150" spans="1:10" ht="35.1" customHeight="1" x14ac:dyDescent="0.25">
      <c r="A150" s="164" t="s">
        <v>222</v>
      </c>
      <c r="B150" s="159">
        <v>757</v>
      </c>
      <c r="C150" s="160" t="s">
        <v>33</v>
      </c>
      <c r="D150" s="160" t="s">
        <v>26</v>
      </c>
      <c r="E150" s="161" t="s">
        <v>358</v>
      </c>
      <c r="F150" s="160" t="s">
        <v>242</v>
      </c>
      <c r="G150" s="165">
        <f t="shared" si="38"/>
        <v>0</v>
      </c>
      <c r="H150" s="165">
        <f t="shared" si="38"/>
        <v>12700</v>
      </c>
      <c r="I150" s="165">
        <f t="shared" si="38"/>
        <v>12700</v>
      </c>
      <c r="J150" s="206">
        <f t="shared" si="37"/>
        <v>100</v>
      </c>
    </row>
    <row r="151" spans="1:10" ht="35.1" customHeight="1" x14ac:dyDescent="0.25">
      <c r="A151" s="164" t="s">
        <v>223</v>
      </c>
      <c r="B151" s="159">
        <v>757</v>
      </c>
      <c r="C151" s="160" t="s">
        <v>33</v>
      </c>
      <c r="D151" s="160" t="s">
        <v>26</v>
      </c>
      <c r="E151" s="161" t="s">
        <v>358</v>
      </c>
      <c r="F151" s="160" t="s">
        <v>243</v>
      </c>
      <c r="G151" s="165">
        <v>0</v>
      </c>
      <c r="H151" s="165">
        <v>12700</v>
      </c>
      <c r="I151" s="195">
        <v>12700</v>
      </c>
      <c r="J151" s="206">
        <f t="shared" si="37"/>
        <v>100</v>
      </c>
    </row>
    <row r="152" spans="1:10" ht="35.1" customHeight="1" x14ac:dyDescent="0.25">
      <c r="A152" s="164" t="s">
        <v>337</v>
      </c>
      <c r="B152" s="159">
        <v>757</v>
      </c>
      <c r="C152" s="160" t="s">
        <v>33</v>
      </c>
      <c r="D152" s="160" t="s">
        <v>26</v>
      </c>
      <c r="E152" s="161" t="s">
        <v>336</v>
      </c>
      <c r="F152" s="160" t="s">
        <v>201</v>
      </c>
      <c r="G152" s="165">
        <f t="shared" ref="G152:H154" si="39">G153</f>
        <v>0</v>
      </c>
      <c r="H152" s="165">
        <f t="shared" si="39"/>
        <v>144400</v>
      </c>
      <c r="I152" s="231">
        <f>I153</f>
        <v>144400</v>
      </c>
      <c r="J152" s="221">
        <f>I152/H152*100</f>
        <v>100</v>
      </c>
    </row>
    <row r="153" spans="1:10" ht="35.1" customHeight="1" x14ac:dyDescent="0.25">
      <c r="A153" s="164" t="s">
        <v>337</v>
      </c>
      <c r="B153" s="159">
        <v>757</v>
      </c>
      <c r="C153" s="160" t="s">
        <v>33</v>
      </c>
      <c r="D153" s="160" t="s">
        <v>26</v>
      </c>
      <c r="E153" s="161" t="s">
        <v>336</v>
      </c>
      <c r="F153" s="160" t="s">
        <v>201</v>
      </c>
      <c r="G153" s="165">
        <f t="shared" si="39"/>
        <v>0</v>
      </c>
      <c r="H153" s="165">
        <f t="shared" si="39"/>
        <v>144400</v>
      </c>
      <c r="I153" s="231">
        <f>I154</f>
        <v>144400</v>
      </c>
      <c r="J153" s="221">
        <f>I153/H153*100</f>
        <v>100</v>
      </c>
    </row>
    <row r="154" spans="1:10" ht="35.1" customHeight="1" x14ac:dyDescent="0.25">
      <c r="A154" s="164" t="s">
        <v>222</v>
      </c>
      <c r="B154" s="159">
        <v>757</v>
      </c>
      <c r="C154" s="160" t="s">
        <v>33</v>
      </c>
      <c r="D154" s="160" t="s">
        <v>26</v>
      </c>
      <c r="E154" s="161" t="s">
        <v>336</v>
      </c>
      <c r="F154" s="160" t="s">
        <v>242</v>
      </c>
      <c r="G154" s="165">
        <f t="shared" si="39"/>
        <v>0</v>
      </c>
      <c r="H154" s="165">
        <f t="shared" si="39"/>
        <v>144400</v>
      </c>
      <c r="I154" s="231">
        <f>I155</f>
        <v>144400</v>
      </c>
      <c r="J154" s="221">
        <f>I154/H154*100</f>
        <v>100</v>
      </c>
    </row>
    <row r="155" spans="1:10" ht="35.1" customHeight="1" x14ac:dyDescent="0.25">
      <c r="A155" s="164" t="s">
        <v>223</v>
      </c>
      <c r="B155" s="159">
        <v>757</v>
      </c>
      <c r="C155" s="160" t="s">
        <v>33</v>
      </c>
      <c r="D155" s="160" t="s">
        <v>26</v>
      </c>
      <c r="E155" s="161" t="s">
        <v>336</v>
      </c>
      <c r="F155" s="160" t="s">
        <v>243</v>
      </c>
      <c r="G155" s="165">
        <v>0</v>
      </c>
      <c r="H155" s="165">
        <v>144400</v>
      </c>
      <c r="I155" s="231">
        <v>144400</v>
      </c>
      <c r="J155" s="221">
        <f>I155/H155*100</f>
        <v>100</v>
      </c>
    </row>
    <row r="156" spans="1:10" ht="35.1" customHeight="1" x14ac:dyDescent="0.25">
      <c r="A156" s="164" t="s">
        <v>297</v>
      </c>
      <c r="B156" s="159">
        <v>757</v>
      </c>
      <c r="C156" s="160" t="s">
        <v>33</v>
      </c>
      <c r="D156" s="160" t="s">
        <v>26</v>
      </c>
      <c r="E156" s="161" t="s">
        <v>298</v>
      </c>
      <c r="F156" s="160" t="s">
        <v>201</v>
      </c>
      <c r="G156" s="165">
        <f>G157</f>
        <v>345642.6</v>
      </c>
      <c r="H156" s="165">
        <f t="shared" ref="H156:I158" si="40">H157</f>
        <v>579642.6</v>
      </c>
      <c r="I156" s="183">
        <f t="shared" si="40"/>
        <v>539474.44999999995</v>
      </c>
      <c r="J156" s="221">
        <f t="shared" si="37"/>
        <v>93.070186697803095</v>
      </c>
    </row>
    <row r="157" spans="1:10" ht="20.100000000000001" customHeight="1" x14ac:dyDescent="0.25">
      <c r="A157" s="164" t="s">
        <v>308</v>
      </c>
      <c r="B157" s="159">
        <v>757</v>
      </c>
      <c r="C157" s="160" t="s">
        <v>33</v>
      </c>
      <c r="D157" s="160" t="s">
        <v>26</v>
      </c>
      <c r="E157" s="161" t="s">
        <v>309</v>
      </c>
      <c r="F157" s="160" t="s">
        <v>201</v>
      </c>
      <c r="G157" s="165">
        <f>G158</f>
        <v>345642.6</v>
      </c>
      <c r="H157" s="165">
        <f t="shared" si="40"/>
        <v>579642.6</v>
      </c>
      <c r="I157" s="165">
        <f t="shared" si="40"/>
        <v>539474.44999999995</v>
      </c>
      <c r="J157" s="206">
        <f t="shared" si="37"/>
        <v>93.070186697803095</v>
      </c>
    </row>
    <row r="158" spans="1:10" ht="35.1" customHeight="1" x14ac:dyDescent="0.25">
      <c r="A158" s="164" t="s">
        <v>222</v>
      </c>
      <c r="B158" s="159">
        <v>757</v>
      </c>
      <c r="C158" s="160" t="s">
        <v>33</v>
      </c>
      <c r="D158" s="160" t="s">
        <v>26</v>
      </c>
      <c r="E158" s="161" t="s">
        <v>309</v>
      </c>
      <c r="F158" s="160">
        <v>200</v>
      </c>
      <c r="G158" s="165">
        <f>G159</f>
        <v>345642.6</v>
      </c>
      <c r="H158" s="165">
        <f t="shared" si="40"/>
        <v>579642.6</v>
      </c>
      <c r="I158" s="165">
        <f t="shared" si="40"/>
        <v>539474.44999999995</v>
      </c>
      <c r="J158" s="206">
        <f t="shared" si="37"/>
        <v>93.070186697803095</v>
      </c>
    </row>
    <row r="159" spans="1:10" ht="35.1" customHeight="1" x14ac:dyDescent="0.25">
      <c r="A159" s="166" t="s">
        <v>223</v>
      </c>
      <c r="B159" s="167">
        <v>757</v>
      </c>
      <c r="C159" s="168" t="s">
        <v>33</v>
      </c>
      <c r="D159" s="168" t="s">
        <v>26</v>
      </c>
      <c r="E159" s="169" t="s">
        <v>309</v>
      </c>
      <c r="F159" s="168">
        <v>240</v>
      </c>
      <c r="G159" s="170">
        <v>345642.6</v>
      </c>
      <c r="H159" s="170">
        <v>579642.6</v>
      </c>
      <c r="I159" s="208">
        <v>539474.44999999995</v>
      </c>
      <c r="J159" s="207">
        <f t="shared" si="37"/>
        <v>93.070186697803095</v>
      </c>
    </row>
    <row r="160" spans="1:10" ht="35.1" customHeight="1" x14ac:dyDescent="0.25">
      <c r="A160" s="238" t="s">
        <v>342</v>
      </c>
      <c r="B160" s="239">
        <v>757</v>
      </c>
      <c r="C160" s="240" t="s">
        <v>28</v>
      </c>
      <c r="D160" s="240" t="s">
        <v>33</v>
      </c>
      <c r="E160" s="241" t="s">
        <v>200</v>
      </c>
      <c r="F160" s="240" t="s">
        <v>201</v>
      </c>
      <c r="G160" s="242">
        <f t="shared" ref="G160:H162" si="41">G161</f>
        <v>0</v>
      </c>
      <c r="H160" s="242">
        <f t="shared" si="41"/>
        <v>45611.35</v>
      </c>
      <c r="I160" s="243">
        <f t="shared" ref="I160:I165" si="42">I161</f>
        <v>45611.35</v>
      </c>
      <c r="J160" s="211">
        <f t="shared" ref="J160:J166" si="43">I160/H160*100</f>
        <v>100</v>
      </c>
    </row>
    <row r="161" spans="1:10" ht="33.75" customHeight="1" x14ac:dyDescent="0.25">
      <c r="A161" s="232" t="s">
        <v>341</v>
      </c>
      <c r="B161" s="233">
        <v>757</v>
      </c>
      <c r="C161" s="234" t="s">
        <v>28</v>
      </c>
      <c r="D161" s="234" t="s">
        <v>33</v>
      </c>
      <c r="E161" s="235" t="s">
        <v>200</v>
      </c>
      <c r="F161" s="234" t="s">
        <v>201</v>
      </c>
      <c r="G161" s="236">
        <f t="shared" si="41"/>
        <v>0</v>
      </c>
      <c r="H161" s="236">
        <f t="shared" si="41"/>
        <v>45611.35</v>
      </c>
      <c r="I161" s="237">
        <f t="shared" si="42"/>
        <v>45611.35</v>
      </c>
      <c r="J161" s="207">
        <f t="shared" si="43"/>
        <v>100</v>
      </c>
    </row>
    <row r="162" spans="1:10" ht="69" customHeight="1" x14ac:dyDescent="0.25">
      <c r="A162" s="184" t="s">
        <v>340</v>
      </c>
      <c r="B162" s="233">
        <v>757</v>
      </c>
      <c r="C162" s="234" t="s">
        <v>28</v>
      </c>
      <c r="D162" s="234" t="s">
        <v>33</v>
      </c>
      <c r="E162" s="235" t="s">
        <v>345</v>
      </c>
      <c r="F162" s="234" t="s">
        <v>201</v>
      </c>
      <c r="G162" s="236">
        <f t="shared" si="41"/>
        <v>0</v>
      </c>
      <c r="H162" s="236">
        <f t="shared" si="41"/>
        <v>45611.35</v>
      </c>
      <c r="I162" s="237">
        <f t="shared" si="42"/>
        <v>45611.35</v>
      </c>
      <c r="J162" s="207">
        <f t="shared" si="43"/>
        <v>100</v>
      </c>
    </row>
    <row r="163" spans="1:10" ht="35.1" customHeight="1" x14ac:dyDescent="0.25">
      <c r="A163" s="232" t="s">
        <v>339</v>
      </c>
      <c r="B163" s="233">
        <v>757</v>
      </c>
      <c r="C163" s="234" t="s">
        <v>28</v>
      </c>
      <c r="D163" s="234" t="s">
        <v>33</v>
      </c>
      <c r="E163" s="235" t="s">
        <v>344</v>
      </c>
      <c r="F163" s="234" t="s">
        <v>201</v>
      </c>
      <c r="G163" s="236">
        <f>G164</f>
        <v>0</v>
      </c>
      <c r="H163" s="236">
        <f>H164</f>
        <v>45611.35</v>
      </c>
      <c r="I163" s="237">
        <f t="shared" si="42"/>
        <v>45611.35</v>
      </c>
      <c r="J163" s="207">
        <f t="shared" si="43"/>
        <v>100</v>
      </c>
    </row>
    <row r="164" spans="1:10" ht="35.1" customHeight="1" x14ac:dyDescent="0.25">
      <c r="A164" s="232" t="s">
        <v>338</v>
      </c>
      <c r="B164" s="233">
        <v>757</v>
      </c>
      <c r="C164" s="234" t="s">
        <v>28</v>
      </c>
      <c r="D164" s="234" t="s">
        <v>33</v>
      </c>
      <c r="E164" s="235" t="s">
        <v>343</v>
      </c>
      <c r="F164" s="234" t="s">
        <v>201</v>
      </c>
      <c r="G164" s="236">
        <f>G165</f>
        <v>0</v>
      </c>
      <c r="H164" s="236">
        <v>45611.35</v>
      </c>
      <c r="I164" s="237">
        <f t="shared" si="42"/>
        <v>45611.35</v>
      </c>
      <c r="J164" s="207">
        <f t="shared" si="43"/>
        <v>100</v>
      </c>
    </row>
    <row r="165" spans="1:10" ht="35.1" customHeight="1" x14ac:dyDescent="0.25">
      <c r="A165" s="164" t="s">
        <v>222</v>
      </c>
      <c r="B165" s="233">
        <v>757</v>
      </c>
      <c r="C165" s="234" t="s">
        <v>28</v>
      </c>
      <c r="D165" s="234" t="s">
        <v>33</v>
      </c>
      <c r="E165" s="235" t="s">
        <v>343</v>
      </c>
      <c r="F165" s="234" t="s">
        <v>242</v>
      </c>
      <c r="G165" s="236">
        <f>G166</f>
        <v>0</v>
      </c>
      <c r="H165" s="236">
        <f>H166</f>
        <v>45611.35</v>
      </c>
      <c r="I165" s="237">
        <f t="shared" si="42"/>
        <v>45611.35</v>
      </c>
      <c r="J165" s="207">
        <f t="shared" si="43"/>
        <v>100</v>
      </c>
    </row>
    <row r="166" spans="1:10" ht="35.1" customHeight="1" x14ac:dyDescent="0.25">
      <c r="A166" s="166" t="s">
        <v>223</v>
      </c>
      <c r="B166" s="233">
        <v>757</v>
      </c>
      <c r="C166" s="234" t="s">
        <v>28</v>
      </c>
      <c r="D166" s="234" t="s">
        <v>33</v>
      </c>
      <c r="E166" s="235" t="s">
        <v>360</v>
      </c>
      <c r="F166" s="234" t="s">
        <v>243</v>
      </c>
      <c r="G166" s="236">
        <v>0</v>
      </c>
      <c r="H166" s="236">
        <v>45611.35</v>
      </c>
      <c r="I166" s="237">
        <v>45611.35</v>
      </c>
      <c r="J166" s="207">
        <f t="shared" si="43"/>
        <v>100</v>
      </c>
    </row>
    <row r="167" spans="1:10" ht="20.100000000000001" customHeight="1" x14ac:dyDescent="0.25">
      <c r="A167" s="149" t="s">
        <v>9</v>
      </c>
      <c r="B167" s="174">
        <v>757</v>
      </c>
      <c r="C167" s="151" t="s">
        <v>34</v>
      </c>
      <c r="D167" s="151" t="s">
        <v>24</v>
      </c>
      <c r="E167" s="147" t="s">
        <v>200</v>
      </c>
      <c r="F167" s="147" t="s">
        <v>201</v>
      </c>
      <c r="G167" s="172">
        <f t="shared" ref="G167:G173" si="44">G168</f>
        <v>0</v>
      </c>
      <c r="H167" s="172">
        <f t="shared" ref="H167:I173" si="45">H168</f>
        <v>93115.99</v>
      </c>
      <c r="I167" s="172">
        <f t="shared" si="45"/>
        <v>93115.99</v>
      </c>
      <c r="J167" s="211">
        <f t="shared" si="37"/>
        <v>100</v>
      </c>
    </row>
    <row r="168" spans="1:10" ht="20.100000000000001" customHeight="1" x14ac:dyDescent="0.25">
      <c r="A168" s="149" t="s">
        <v>17</v>
      </c>
      <c r="B168" s="174">
        <v>757</v>
      </c>
      <c r="C168" s="151" t="s">
        <v>34</v>
      </c>
      <c r="D168" s="151" t="s">
        <v>34</v>
      </c>
      <c r="E168" s="147" t="s">
        <v>200</v>
      </c>
      <c r="F168" s="147" t="s">
        <v>201</v>
      </c>
      <c r="G168" s="172">
        <f t="shared" si="44"/>
        <v>0</v>
      </c>
      <c r="H168" s="172">
        <f t="shared" si="45"/>
        <v>93115.99</v>
      </c>
      <c r="I168" s="172">
        <f t="shared" si="45"/>
        <v>93115.99</v>
      </c>
      <c r="J168" s="211">
        <f t="shared" si="37"/>
        <v>100</v>
      </c>
    </row>
    <row r="169" spans="1:10" ht="50.25" customHeight="1" x14ac:dyDescent="0.25">
      <c r="A169" s="184" t="s">
        <v>361</v>
      </c>
      <c r="B169" s="154">
        <v>757</v>
      </c>
      <c r="C169" s="155" t="s">
        <v>34</v>
      </c>
      <c r="D169" s="155" t="s">
        <v>34</v>
      </c>
      <c r="E169" s="156" t="s">
        <v>324</v>
      </c>
      <c r="F169" s="155" t="s">
        <v>201</v>
      </c>
      <c r="G169" s="173">
        <f t="shared" si="44"/>
        <v>0</v>
      </c>
      <c r="H169" s="173">
        <f t="shared" si="45"/>
        <v>93115.99</v>
      </c>
      <c r="I169" s="173">
        <f t="shared" si="45"/>
        <v>93115.99</v>
      </c>
      <c r="J169" s="205">
        <f t="shared" si="37"/>
        <v>100</v>
      </c>
    </row>
    <row r="170" spans="1:10" ht="35.25" customHeight="1" x14ac:dyDescent="0.25">
      <c r="A170" s="114" t="s">
        <v>322</v>
      </c>
      <c r="B170" s="159">
        <v>757</v>
      </c>
      <c r="C170" s="160" t="s">
        <v>34</v>
      </c>
      <c r="D170" s="160" t="s">
        <v>34</v>
      </c>
      <c r="E170" s="161" t="s">
        <v>325</v>
      </c>
      <c r="F170" s="160" t="s">
        <v>201</v>
      </c>
      <c r="G170" s="165">
        <f t="shared" ref="G170:I172" si="46">G171</f>
        <v>0</v>
      </c>
      <c r="H170" s="165">
        <f t="shared" si="46"/>
        <v>93115.99</v>
      </c>
      <c r="I170" s="165">
        <f t="shared" si="46"/>
        <v>93115.99</v>
      </c>
      <c r="J170" s="206">
        <f t="shared" si="37"/>
        <v>100</v>
      </c>
    </row>
    <row r="171" spans="1:10" ht="50.25" customHeight="1" x14ac:dyDescent="0.25">
      <c r="A171" s="114" t="s">
        <v>364</v>
      </c>
      <c r="B171" s="159">
        <v>757</v>
      </c>
      <c r="C171" s="160" t="s">
        <v>34</v>
      </c>
      <c r="D171" s="160" t="s">
        <v>34</v>
      </c>
      <c r="E171" s="161" t="s">
        <v>362</v>
      </c>
      <c r="F171" s="160" t="s">
        <v>201</v>
      </c>
      <c r="G171" s="165">
        <f t="shared" si="46"/>
        <v>0</v>
      </c>
      <c r="H171" s="165">
        <f t="shared" si="46"/>
        <v>93115.99</v>
      </c>
      <c r="I171" s="165">
        <f t="shared" si="46"/>
        <v>93115.99</v>
      </c>
      <c r="J171" s="206">
        <f t="shared" si="37"/>
        <v>100</v>
      </c>
    </row>
    <row r="172" spans="1:10" ht="50.25" customHeight="1" x14ac:dyDescent="0.25">
      <c r="A172" s="251" t="s">
        <v>363</v>
      </c>
      <c r="B172" s="252">
        <v>757</v>
      </c>
      <c r="C172" s="253" t="s">
        <v>34</v>
      </c>
      <c r="D172" s="253" t="s">
        <v>34</v>
      </c>
      <c r="E172" s="169" t="s">
        <v>353</v>
      </c>
      <c r="F172" s="253" t="s">
        <v>201</v>
      </c>
      <c r="G172" s="254">
        <f t="shared" si="46"/>
        <v>0</v>
      </c>
      <c r="H172" s="254">
        <f t="shared" si="46"/>
        <v>93115.99</v>
      </c>
      <c r="I172" s="254">
        <f t="shared" si="46"/>
        <v>93115.99</v>
      </c>
      <c r="J172" s="223">
        <f t="shared" si="37"/>
        <v>100</v>
      </c>
    </row>
    <row r="173" spans="1:10" ht="65.25" customHeight="1" x14ac:dyDescent="0.25">
      <c r="A173" s="193" t="s">
        <v>208</v>
      </c>
      <c r="B173" s="167">
        <v>757</v>
      </c>
      <c r="C173" s="168" t="s">
        <v>34</v>
      </c>
      <c r="D173" s="168" t="s">
        <v>34</v>
      </c>
      <c r="E173" s="169" t="s">
        <v>353</v>
      </c>
      <c r="F173" s="168" t="s">
        <v>326</v>
      </c>
      <c r="G173" s="170">
        <f t="shared" si="44"/>
        <v>0</v>
      </c>
      <c r="H173" s="170">
        <f t="shared" si="45"/>
        <v>93115.99</v>
      </c>
      <c r="I173" s="170">
        <f t="shared" si="45"/>
        <v>93115.99</v>
      </c>
      <c r="J173" s="207">
        <f t="shared" si="37"/>
        <v>100</v>
      </c>
    </row>
    <row r="174" spans="1:10" ht="20.100000000000001" customHeight="1" x14ac:dyDescent="0.25">
      <c r="A174" s="194" t="s">
        <v>323</v>
      </c>
      <c r="B174" s="167">
        <v>757</v>
      </c>
      <c r="C174" s="168" t="s">
        <v>34</v>
      </c>
      <c r="D174" s="168" t="s">
        <v>34</v>
      </c>
      <c r="E174" s="187" t="s">
        <v>353</v>
      </c>
      <c r="F174" s="188" t="s">
        <v>327</v>
      </c>
      <c r="G174" s="189">
        <v>0</v>
      </c>
      <c r="H174" s="189">
        <v>93115.99</v>
      </c>
      <c r="I174" s="210">
        <v>93115.99</v>
      </c>
      <c r="J174" s="207">
        <f t="shared" si="37"/>
        <v>100</v>
      </c>
    </row>
    <row r="175" spans="1:10" ht="20.100000000000001" customHeight="1" x14ac:dyDescent="0.25">
      <c r="A175" s="171" t="s">
        <v>20</v>
      </c>
      <c r="B175" s="174">
        <v>757</v>
      </c>
      <c r="C175" s="151" t="s">
        <v>21</v>
      </c>
      <c r="D175" s="151" t="s">
        <v>24</v>
      </c>
      <c r="E175" s="147" t="s">
        <v>200</v>
      </c>
      <c r="F175" s="147" t="s">
        <v>201</v>
      </c>
      <c r="G175" s="172">
        <f>G176</f>
        <v>0</v>
      </c>
      <c r="H175" s="172">
        <f t="shared" ref="H175:I184" si="47">H176</f>
        <v>23000</v>
      </c>
      <c r="I175" s="172">
        <f t="shared" si="47"/>
        <v>23000</v>
      </c>
      <c r="J175" s="211">
        <f t="shared" si="37"/>
        <v>100</v>
      </c>
    </row>
    <row r="176" spans="1:10" ht="20.100000000000001" customHeight="1" x14ac:dyDescent="0.25">
      <c r="A176" s="171" t="s">
        <v>22</v>
      </c>
      <c r="B176" s="174">
        <v>757</v>
      </c>
      <c r="C176" s="151" t="s">
        <v>21</v>
      </c>
      <c r="D176" s="151" t="s">
        <v>23</v>
      </c>
      <c r="E176" s="147" t="s">
        <v>200</v>
      </c>
      <c r="F176" s="147" t="s">
        <v>201</v>
      </c>
      <c r="G176" s="172">
        <f>G182+G177</f>
        <v>0</v>
      </c>
      <c r="H176" s="172">
        <f t="shared" ref="H176:I176" si="48">H182+H177</f>
        <v>23000</v>
      </c>
      <c r="I176" s="172">
        <f t="shared" si="48"/>
        <v>23000</v>
      </c>
      <c r="J176" s="211">
        <f t="shared" si="37"/>
        <v>100</v>
      </c>
    </row>
    <row r="177" spans="1:10" ht="50.1" customHeight="1" x14ac:dyDescent="0.25">
      <c r="A177" s="175" t="s">
        <v>355</v>
      </c>
      <c r="B177" s="159">
        <v>757</v>
      </c>
      <c r="C177" s="155" t="s">
        <v>21</v>
      </c>
      <c r="D177" s="155" t="s">
        <v>23</v>
      </c>
      <c r="E177" s="178" t="s">
        <v>259</v>
      </c>
      <c r="F177" s="177" t="s">
        <v>201</v>
      </c>
      <c r="G177" s="183">
        <f>G178</f>
        <v>0</v>
      </c>
      <c r="H177" s="183">
        <f>H178</f>
        <v>23000</v>
      </c>
      <c r="I177" s="183">
        <f>I178</f>
        <v>23000</v>
      </c>
      <c r="J177" s="205">
        <f t="shared" si="37"/>
        <v>100</v>
      </c>
    </row>
    <row r="178" spans="1:10" ht="35.1" customHeight="1" x14ac:dyDescent="0.25">
      <c r="A178" s="164" t="s">
        <v>260</v>
      </c>
      <c r="B178" s="159">
        <v>757</v>
      </c>
      <c r="C178" s="160" t="s">
        <v>21</v>
      </c>
      <c r="D178" s="160" t="s">
        <v>23</v>
      </c>
      <c r="E178" s="161" t="s">
        <v>261</v>
      </c>
      <c r="F178" s="160" t="s">
        <v>201</v>
      </c>
      <c r="G178" s="165">
        <f t="shared" ref="G178:I180" si="49">G179</f>
        <v>0</v>
      </c>
      <c r="H178" s="165">
        <f t="shared" si="49"/>
        <v>23000</v>
      </c>
      <c r="I178" s="165">
        <f t="shared" si="49"/>
        <v>23000</v>
      </c>
      <c r="J178" s="206">
        <f t="shared" si="37"/>
        <v>100</v>
      </c>
    </row>
    <row r="179" spans="1:10" ht="20.100000000000001" customHeight="1" x14ac:dyDescent="0.25">
      <c r="A179" s="164" t="s">
        <v>262</v>
      </c>
      <c r="B179" s="159">
        <v>757</v>
      </c>
      <c r="C179" s="160" t="s">
        <v>21</v>
      </c>
      <c r="D179" s="160" t="s">
        <v>23</v>
      </c>
      <c r="E179" s="161" t="s">
        <v>263</v>
      </c>
      <c r="F179" s="160" t="s">
        <v>201</v>
      </c>
      <c r="G179" s="165">
        <f t="shared" si="49"/>
        <v>0</v>
      </c>
      <c r="H179" s="165">
        <f t="shared" si="49"/>
        <v>23000</v>
      </c>
      <c r="I179" s="165">
        <f t="shared" si="49"/>
        <v>23000</v>
      </c>
      <c r="J179" s="206">
        <f t="shared" si="37"/>
        <v>100</v>
      </c>
    </row>
    <row r="180" spans="1:10" ht="35.1" customHeight="1" x14ac:dyDescent="0.25">
      <c r="A180" s="164" t="s">
        <v>222</v>
      </c>
      <c r="B180" s="159">
        <v>757</v>
      </c>
      <c r="C180" s="160" t="s">
        <v>21</v>
      </c>
      <c r="D180" s="160" t="s">
        <v>23</v>
      </c>
      <c r="E180" s="161" t="s">
        <v>263</v>
      </c>
      <c r="F180" s="160" t="s">
        <v>242</v>
      </c>
      <c r="G180" s="165">
        <f t="shared" si="49"/>
        <v>0</v>
      </c>
      <c r="H180" s="165">
        <f t="shared" si="49"/>
        <v>23000</v>
      </c>
      <c r="I180" s="165">
        <f t="shared" si="49"/>
        <v>23000</v>
      </c>
      <c r="J180" s="206">
        <f t="shared" si="37"/>
        <v>100</v>
      </c>
    </row>
    <row r="181" spans="1:10" ht="35.1" customHeight="1" x14ac:dyDescent="0.25">
      <c r="A181" s="164" t="s">
        <v>223</v>
      </c>
      <c r="B181" s="159">
        <v>757</v>
      </c>
      <c r="C181" s="160" t="s">
        <v>21</v>
      </c>
      <c r="D181" s="160" t="s">
        <v>23</v>
      </c>
      <c r="E181" s="161" t="s">
        <v>263</v>
      </c>
      <c r="F181" s="160" t="s">
        <v>243</v>
      </c>
      <c r="G181" s="165">
        <v>0</v>
      </c>
      <c r="H181" s="165">
        <v>23000</v>
      </c>
      <c r="I181" s="195">
        <v>23000</v>
      </c>
      <c r="J181" s="207">
        <f t="shared" si="37"/>
        <v>100</v>
      </c>
    </row>
    <row r="182" spans="1:10" ht="20.100000000000001" hidden="1" customHeight="1" x14ac:dyDescent="0.25">
      <c r="A182" s="186" t="s">
        <v>310</v>
      </c>
      <c r="B182" s="176">
        <v>757</v>
      </c>
      <c r="C182" s="177" t="s">
        <v>21</v>
      </c>
      <c r="D182" s="177" t="s">
        <v>23</v>
      </c>
      <c r="E182" s="178" t="s">
        <v>311</v>
      </c>
      <c r="F182" s="177" t="s">
        <v>201</v>
      </c>
      <c r="G182" s="183">
        <f>G183</f>
        <v>0</v>
      </c>
      <c r="H182" s="183">
        <f t="shared" si="47"/>
        <v>0</v>
      </c>
      <c r="I182" s="183">
        <f t="shared" si="47"/>
        <v>0</v>
      </c>
      <c r="J182" s="221" t="e">
        <f t="shared" si="37"/>
        <v>#DIV/0!</v>
      </c>
    </row>
    <row r="183" spans="1:10" ht="20.100000000000001" hidden="1" customHeight="1" x14ac:dyDescent="0.25">
      <c r="A183" s="114" t="s">
        <v>312</v>
      </c>
      <c r="B183" s="159">
        <v>757</v>
      </c>
      <c r="C183" s="160" t="s">
        <v>21</v>
      </c>
      <c r="D183" s="160" t="s">
        <v>23</v>
      </c>
      <c r="E183" s="161" t="s">
        <v>313</v>
      </c>
      <c r="F183" s="160" t="s">
        <v>201</v>
      </c>
      <c r="G183" s="165">
        <f>G184</f>
        <v>0</v>
      </c>
      <c r="H183" s="165">
        <f t="shared" si="47"/>
        <v>0</v>
      </c>
      <c r="I183" s="165">
        <f t="shared" si="47"/>
        <v>0</v>
      </c>
      <c r="J183" s="206" t="e">
        <f t="shared" si="37"/>
        <v>#DIV/0!</v>
      </c>
    </row>
    <row r="184" spans="1:10" ht="35.1" hidden="1" customHeight="1" x14ac:dyDescent="0.25">
      <c r="A184" s="164" t="s">
        <v>222</v>
      </c>
      <c r="B184" s="159">
        <v>757</v>
      </c>
      <c r="C184" s="160" t="s">
        <v>21</v>
      </c>
      <c r="D184" s="160" t="s">
        <v>23</v>
      </c>
      <c r="E184" s="161" t="s">
        <v>313</v>
      </c>
      <c r="F184" s="162" t="s">
        <v>242</v>
      </c>
      <c r="G184" s="163">
        <f>G185</f>
        <v>0</v>
      </c>
      <c r="H184" s="163">
        <f t="shared" si="47"/>
        <v>0</v>
      </c>
      <c r="I184" s="163">
        <f t="shared" si="47"/>
        <v>0</v>
      </c>
      <c r="J184" s="206" t="e">
        <f t="shared" si="37"/>
        <v>#DIV/0!</v>
      </c>
    </row>
    <row r="185" spans="1:10" ht="35.1" hidden="1" customHeight="1" x14ac:dyDescent="0.25">
      <c r="A185" s="164" t="s">
        <v>223</v>
      </c>
      <c r="B185" s="167">
        <v>757</v>
      </c>
      <c r="C185" s="168" t="s">
        <v>21</v>
      </c>
      <c r="D185" s="168" t="s">
        <v>23</v>
      </c>
      <c r="E185" s="169" t="s">
        <v>313</v>
      </c>
      <c r="F185" s="181" t="s">
        <v>243</v>
      </c>
      <c r="G185" s="182"/>
      <c r="H185" s="170"/>
      <c r="I185" s="208"/>
      <c r="J185" s="207" t="e">
        <f t="shared" si="37"/>
        <v>#DIV/0!</v>
      </c>
    </row>
    <row r="186" spans="1:10" ht="20.100000000000001" hidden="1" customHeight="1" x14ac:dyDescent="0.25">
      <c r="A186" s="149" t="s">
        <v>10</v>
      </c>
      <c r="B186" s="174">
        <v>757</v>
      </c>
      <c r="C186" s="151" t="s">
        <v>30</v>
      </c>
      <c r="D186" s="151" t="s">
        <v>24</v>
      </c>
      <c r="E186" s="147" t="s">
        <v>200</v>
      </c>
      <c r="F186" s="147" t="s">
        <v>201</v>
      </c>
      <c r="G186" s="152">
        <f>G187</f>
        <v>0</v>
      </c>
      <c r="H186" s="152">
        <f t="shared" ref="H186:I186" si="50">H187</f>
        <v>0</v>
      </c>
      <c r="I186" s="152">
        <f t="shared" si="50"/>
        <v>0</v>
      </c>
      <c r="J186" s="211"/>
    </row>
    <row r="187" spans="1:10" ht="20.100000000000001" hidden="1" customHeight="1" x14ac:dyDescent="0.25">
      <c r="A187" s="149" t="s">
        <v>16</v>
      </c>
      <c r="B187" s="174">
        <v>757</v>
      </c>
      <c r="C187" s="151" t="s">
        <v>30</v>
      </c>
      <c r="D187" s="151" t="s">
        <v>23</v>
      </c>
      <c r="E187" s="147" t="s">
        <v>200</v>
      </c>
      <c r="F187" s="147" t="s">
        <v>201</v>
      </c>
      <c r="G187" s="152">
        <f>G188</f>
        <v>0</v>
      </c>
      <c r="H187" s="152">
        <f t="shared" ref="H187:I190" si="51">H188</f>
        <v>0</v>
      </c>
      <c r="I187" s="152">
        <f t="shared" si="51"/>
        <v>0</v>
      </c>
      <c r="J187" s="211"/>
    </row>
    <row r="188" spans="1:10" ht="20.100000000000001" hidden="1" customHeight="1" x14ac:dyDescent="0.25">
      <c r="A188" s="175" t="s">
        <v>224</v>
      </c>
      <c r="B188" s="154">
        <v>757</v>
      </c>
      <c r="C188" s="155" t="s">
        <v>30</v>
      </c>
      <c r="D188" s="155" t="s">
        <v>23</v>
      </c>
      <c r="E188" s="156" t="s">
        <v>225</v>
      </c>
      <c r="F188" s="157" t="s">
        <v>201</v>
      </c>
      <c r="G188" s="158">
        <f>G189</f>
        <v>0</v>
      </c>
      <c r="H188" s="158">
        <f t="shared" si="51"/>
        <v>0</v>
      </c>
      <c r="I188" s="158">
        <f t="shared" si="51"/>
        <v>0</v>
      </c>
      <c r="J188" s="205"/>
    </row>
    <row r="189" spans="1:10" ht="20.100000000000001" hidden="1" customHeight="1" x14ac:dyDescent="0.25">
      <c r="A189" s="164" t="s">
        <v>314</v>
      </c>
      <c r="B189" s="159">
        <v>757</v>
      </c>
      <c r="C189" s="160" t="s">
        <v>30</v>
      </c>
      <c r="D189" s="160" t="s">
        <v>23</v>
      </c>
      <c r="E189" s="161" t="s">
        <v>315</v>
      </c>
      <c r="F189" s="162" t="s">
        <v>201</v>
      </c>
      <c r="G189" s="163">
        <f>G190</f>
        <v>0</v>
      </c>
      <c r="H189" s="163">
        <f t="shared" si="51"/>
        <v>0</v>
      </c>
      <c r="I189" s="163">
        <f t="shared" si="51"/>
        <v>0</v>
      </c>
      <c r="J189" s="206"/>
    </row>
    <row r="190" spans="1:10" ht="20.100000000000001" hidden="1" customHeight="1" x14ac:dyDescent="0.25">
      <c r="A190" s="164" t="s">
        <v>316</v>
      </c>
      <c r="B190" s="159">
        <v>757</v>
      </c>
      <c r="C190" s="160" t="s">
        <v>30</v>
      </c>
      <c r="D190" s="160" t="s">
        <v>23</v>
      </c>
      <c r="E190" s="161" t="s">
        <v>315</v>
      </c>
      <c r="F190" s="162">
        <v>300</v>
      </c>
      <c r="G190" s="163">
        <f>G191</f>
        <v>0</v>
      </c>
      <c r="H190" s="163">
        <f t="shared" si="51"/>
        <v>0</v>
      </c>
      <c r="I190" s="163">
        <f t="shared" si="51"/>
        <v>0</v>
      </c>
      <c r="J190" s="206"/>
    </row>
    <row r="191" spans="1:10" ht="20.100000000000001" hidden="1" customHeight="1" x14ac:dyDescent="0.25">
      <c r="A191" s="166" t="s">
        <v>317</v>
      </c>
      <c r="B191" s="167">
        <v>757</v>
      </c>
      <c r="C191" s="168" t="s">
        <v>30</v>
      </c>
      <c r="D191" s="168" t="s">
        <v>23</v>
      </c>
      <c r="E191" s="169" t="s">
        <v>315</v>
      </c>
      <c r="F191" s="181">
        <v>310</v>
      </c>
      <c r="G191" s="182"/>
      <c r="H191" s="170"/>
      <c r="I191" s="208"/>
      <c r="J191" s="207"/>
    </row>
    <row r="192" spans="1:10" ht="24.95" customHeight="1" x14ac:dyDescent="0.25">
      <c r="A192" s="275" t="s">
        <v>35</v>
      </c>
      <c r="B192" s="275"/>
      <c r="C192" s="275"/>
      <c r="D192" s="275"/>
      <c r="E192" s="275"/>
      <c r="F192" s="275"/>
      <c r="G192" s="152">
        <f>G10+G71+G79+G94+G116+G167+G175+G186+G160</f>
        <v>3419883.95</v>
      </c>
      <c r="H192" s="152">
        <f>H10+H71+H79+H94+H116+H167+H175+H186+H160</f>
        <v>4969051.21</v>
      </c>
      <c r="I192" s="152">
        <f>I10+I71+I79+I94+I116+I167+I175+I186+I160</f>
        <v>4672335.97</v>
      </c>
      <c r="J192" s="211">
        <f t="shared" si="37"/>
        <v>94.028734511673505</v>
      </c>
    </row>
    <row r="193" spans="1:9" x14ac:dyDescent="0.25">
      <c r="A193" s="1"/>
      <c r="B193" s="1"/>
      <c r="C193" s="138"/>
      <c r="D193" s="1"/>
      <c r="E193" s="138"/>
      <c r="F193" s="138"/>
      <c r="G193" s="1"/>
      <c r="H193" s="1"/>
      <c r="I193" s="1"/>
    </row>
    <row r="194" spans="1:9" x14ac:dyDescent="0.25">
      <c r="A194" s="1"/>
      <c r="B194" s="1"/>
      <c r="C194" s="138"/>
      <c r="D194" s="1"/>
      <c r="E194" s="138"/>
      <c r="F194" s="138"/>
      <c r="G194" s="1"/>
      <c r="H194" s="148"/>
    </row>
    <row r="195" spans="1:9" x14ac:dyDescent="0.25">
      <c r="H195" s="140"/>
    </row>
    <row r="196" spans="1:9" x14ac:dyDescent="0.25">
      <c r="A196" s="197"/>
    </row>
    <row r="197" spans="1:9" x14ac:dyDescent="0.25">
      <c r="H197" s="140"/>
    </row>
    <row r="200" spans="1:9" x14ac:dyDescent="0.25">
      <c r="F200" s="198"/>
      <c r="G200" s="199"/>
    </row>
  </sheetData>
  <mergeCells count="18">
    <mergeCell ref="A6:H6"/>
    <mergeCell ref="G7:H7"/>
    <mergeCell ref="A192:F192"/>
    <mergeCell ref="I7:I8"/>
    <mergeCell ref="J7:J8"/>
    <mergeCell ref="I1:J1"/>
    <mergeCell ref="I2:J2"/>
    <mergeCell ref="I3:J3"/>
    <mergeCell ref="A5:J5"/>
    <mergeCell ref="A7:A8"/>
    <mergeCell ref="B7:B8"/>
    <mergeCell ref="C7:C8"/>
    <mergeCell ref="D7:D8"/>
    <mergeCell ref="E7:E8"/>
    <mergeCell ref="F7:F8"/>
    <mergeCell ref="G1:H1"/>
    <mergeCell ref="G2:H2"/>
    <mergeCell ref="F3:H3"/>
  </mergeCells>
  <pageMargins left="0.55118110236220474" right="0.19685039370078741" top="0.39370078740157483" bottom="0.3937007874015748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Доходы</vt:lpstr>
      <vt:lpstr>Источники</vt:lpstr>
      <vt:lpstr>Приложение № 3</vt:lpstr>
      <vt:lpstr>Приложение № 4</vt:lpstr>
      <vt:lpstr>Доходы!Заголовки_для_печати</vt:lpstr>
      <vt:lpstr>Источники!Заголовки_для_печати</vt:lpstr>
      <vt:lpstr>'Приложение № 3'!Заголовки_для_печати</vt:lpstr>
      <vt:lpstr>'Приложение № 4'!Заголовки_для_печати</vt:lpstr>
      <vt:lpstr>Доходы!Область_печати</vt:lpstr>
      <vt:lpstr>'Приложение № 3'!Область_печати</vt:lpstr>
      <vt:lpstr>'Приложение №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2023-05-15T07:19:03Z</dcterms:modified>
</cp:coreProperties>
</file>